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<sst xmlns="http://schemas.openxmlformats.org/spreadsheetml/2006/main" count="182" uniqueCount="108">
  <si>
    <t>№ п/п</t>
  </si>
  <si>
    <t>Наименование целевого показателя</t>
  </si>
  <si>
    <t>Общие целевые показатели в области энергосбережения и повышения энергетической эффективности</t>
  </si>
  <si>
    <t>Доля объемов электрической энергии,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учета), в общем объеме электрической энергии, потребляемой (используемой) на территории муниципального образования</t>
  </si>
  <si>
    <t>Доля объемов тепловой энергии,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учета), в общем объеме тепловой энергии, потребляемой (используемой) на территории муниципального образования</t>
  </si>
  <si>
    <t>Доля объемов воды,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учета), в общем объеме воды, потребляемой (используемой) на территории муниципального образования</t>
  </si>
  <si>
    <t>Доля объемов природного газа, расчеты за который осуществляются с использованием приборов учета (в части многоквартирных домов - с использованием индивидуальных и общих (для коммунальной квартиры) приборов учета), в общем объеме природного газа, потребляемого (используемого) на территории муниципального образования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</si>
  <si>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</si>
  <si>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t>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 (рассчитываются для фактических и сопоставимых условий)</t>
  </si>
  <si>
    <t>Экономия природного газа в натуральном и стоимостном выражении</t>
  </si>
  <si>
    <t>Целевые показатели в области энергосбережения и повышения энергетической эффективности в бюджетном секторе</t>
  </si>
  <si>
    <t>Удельный расход тепловой энергии бюджетными учреждениями, расчеты за которую осуществляются с использованием приборов учета (в расчете на 1 кв. метр общей площади)</t>
  </si>
  <si>
    <t>Удельный расход тепловой энергии бюджетными учреждениями, расчеты за которую осуществляются с применением расчетных способов (в расчете на 1 кв. метр общей площади)</t>
  </si>
  <si>
    <t>Изменение удельного расхода тепловой энергии бюджетными учреждениями, расчеты за которую осуществляются с использованием приборов учета (в расчете на 1 кв. метр общей площади)</t>
  </si>
  <si>
    <t>Изменение удельного расхода тепловой энергии бюджетными учреждениями, расчеты за которую осуществляются с применением расчетных способов (в расчете на 1 кв. метр общей площади)</t>
  </si>
  <si>
    <t>Изменение отношения удельного расхода тепловой энергии бюджетными учреждениями, расчеты за которую осуществляются с применением расчетных способов, к удельному расходу тепловой энергии бюджетными учреждениями, расчеты за которую осуществляются с использованием приборов учета</t>
  </si>
  <si>
    <t>Удельный расход воды на снабжение бюджетных учреждений, расчеты за которую осуществляются с использованием приборов учета (в расчете на 1 человека)</t>
  </si>
  <si>
    <t>Удельный расход воды на снабжение бюджетных учреждений, расчеты за которую осуществляются с применением расчетных способов (в расчете на 1 человека)</t>
  </si>
  <si>
    <t>Изменение удельного расхода воды на снабжение бюджетных учреждений, расчеты за которую осуществляются с использованием приборов учета (в расчете на 1 человека)</t>
  </si>
  <si>
    <t>Изменение удельного расхода воды на снабжение бюджетных учреждений, расчеты за которую осуществляются с применением расчетных способов (в расчете на 1 человека)</t>
  </si>
  <si>
    <t>Изменение отношения удельного расхода воды на снабжение бюджетных учреждений, расчеты за которую осуществляются с применением расчетных способов, к удельному расходу воды на снабжение бюджетных учреждений, расчеты за которую осуществляются с использованием приборов учета</t>
  </si>
  <si>
    <t>Удельный расход электрической энергии на обеспечение бюджетных учреждений, расчеты за которую осуществляются с использованием приборов учета (в расчете на 1 человека)</t>
  </si>
  <si>
    <t>Удельный расход электрической энергии на обеспечение бюджетных учреждений, расчеты за которую осуществляются с применением расчетных способов (в расчете на 1 человека)</t>
  </si>
  <si>
    <t>Изменение удельного расхода электрической энергии на обеспечение бюджетных учреждений, расчеты за которую осуществляются с использованием приборов учета (в расчете на 1 человека)</t>
  </si>
  <si>
    <t>Изменение удельного расхода электрической энергии на обеспечение бюджетных учреждений, расчеты за которую осуществляются с применением расчетных способов (в расчете на 1 человека)</t>
  </si>
  <si>
    <t>Изменение отношения удельного расхода электрической энергии на обеспечение бюджетных учреждений, расчеты за которую осуществляются с применением расчетных способов, к удельному расходу электрической энергии на обеспечение бюджетных учреждений, расчеты за которую осуществляются с использованием приборов учета</t>
  </si>
  <si>
    <t>Доля объемов электрической энергии, потребляемой (используемой) бюджетными учреждениями, оплата которой осуществляется с использованием приборов учета, в общем объеме электрической энергии, потребляемой (используемой) бюджетными учреждениями на территории муниципального образования</t>
  </si>
  <si>
    <t>Доля объемов тепловой энергии, потребляемой (используемой) бюджетными учреждениями, расчеты за которую осуществляются с использованием приборов учета, в общем объеме тепловой энергии, потребляемой (используемой) бюджетными учреждениями на территории муниципального образования</t>
  </si>
  <si>
    <t>Доля объемов воды, потребляемой (используемой) бюджетными учреждениями, расчеты за которую осуществляются с использованием приборов учета, в общем объеме воды, потребляемой (используемой) бюджетными учреждениями на территории муниципального образования</t>
  </si>
  <si>
    <t>Доля объемов природного газа, потребляемого (используемого) бюджетными учреждениями, расчеты за который осуществляются с использованием приборов учета, в общем объеме природного газа, потребляемого (используемого) бюджетными учреждениями на территории муниципального образования</t>
  </si>
  <si>
    <t>Доля расходов бюджета муниципального образования на обеспечение энергетическими ресурсами бюджетных учреждений (для фактических и сопоставимых условий)</t>
  </si>
  <si>
    <t>Динамика расходов бюджета муниципального образования на обеспечение энергетическими ресурсами бюджетных учреждений (для фактических и сопоставимых условий)</t>
  </si>
  <si>
    <t>Доля расходов бюджета муниципального образования на предоставление субсидий организациям коммунального комплекса на приобретение топлива</t>
  </si>
  <si>
    <t>Динамика расходов бюджета муниципального образования на предоставление субсидий организациям коммунального комплекса на приобретение топлива</t>
  </si>
  <si>
    <t>Доля бюджетных учреждений, финансируемых за счет бюджета муниципального образования, в общем объеме бюджетных учреждений,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</si>
  <si>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</si>
  <si>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Доля муниципальных заказчиков в общем объеме муниципальных заказчиков, которыми заключены энергосервисные договоры (контракты)</t>
  </si>
  <si>
    <t>Доля товаров, работ, услуг, закупаемых для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(в стоимостном выражении)</t>
  </si>
  <si>
    <t>Удельные расходы бюджета муниципального образования на предоставление социальной поддержки гражданам по оплате жилого помещения и коммунальных услуг (в расчете на одного жителя)</t>
  </si>
  <si>
    <t>Целевые показатели в области энергосбережения и повышения энергетической эффективности в жилищном фонде</t>
  </si>
  <si>
    <t>Доля объемов электрической энергии, потребляемой (используемой) в жилых домах (за исключением многоквартирных домов), расчеты за которую осуществляются с использованием приборов учета, в общем объеме электрической энергии, потребляемой (используемой) в жилых домах (за исключением многоквартирных домов) на территории муниципального образования</t>
  </si>
  <si>
    <t>Доля объемов электрической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электрической энергии, потребляемой (используемой) в многоквартирных домах на территории муниципального образования</t>
  </si>
  <si>
    <t>Доля объемов электрической энергии, потребляемой (используемой) в многоквартирных домах, оплата которой осуществляется с использованием индивидуальных и общих (для коммунальной квартиры) приборов учета, в общем объеме электрической энергии, потребляемой (используемой) в многоквартирных домах на территории муниципального образования</t>
  </si>
  <si>
    <t>Доля объемов тепловой энергии, потребляемой (используемой) в жилых домах, расчеты за которую осуществляются с использованием приборов учета, в общем объеме тепловой энергии, потребляемой (используемой) в жилых домах на территории муниципального образования (за исключением многоквартирных домов)</t>
  </si>
  <si>
    <t>Доля объемов тепловой энергии, потребляемой (используемой) в многоквартирных домах, оплата которой осуществляется с использованием коллективных (общедомовых) приборов учета, в общем объеме тепловой энергии, потребляемой (используемой) в многоквартирных домах на территории муниципального образования</t>
  </si>
  <si>
    <t>Доля объемов воды, потребляемой (используемой) в жилых домах (за исключением многоквартирных домов), расчеты за которую осуществляются с использованием приборов учета, в общем объеме воды, потребляемой (используемой) в жилых домах (за исключением многоквартирных домов) на территории муниципального образования</t>
  </si>
  <si>
    <t>Доля объемов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воды, потребляемой (используемой) в многоквартирных домах на территории муниципального образования</t>
  </si>
  <si>
    <t>Доля объемов воды, потребляемой (используемой)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многоквартирных домах на территории муниципального образования</t>
  </si>
  <si>
    <t>Доля объемов природного газа, потребляемого (используемого) в многоквартирных домах,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многоквартирных домах на территории муниципального образования</t>
  </si>
  <si>
    <t>Число жилых домов, в отношении которых проведено энергетическое обследование</t>
  </si>
  <si>
    <t>Доля жилых домов, в отношении которых проведено энергетическое обследование, в общем числе жилых домов</t>
  </si>
  <si>
    <t>Удельный расход тепловой энергии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площади)</t>
  </si>
  <si>
    <t>Удельный расход тепловой энергии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</si>
  <si>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Изменение удельного расхода тепловой энергии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площади, для фактических и сопоставимых условий)</t>
  </si>
  <si>
    <t>Изменение удельного расхода тепловой энергии в жилых домах, расчеты за которую осуществляются с применением расчетных способов (нормативов потребления) (в расчете на 1 кв. метр общей площади, для фактических и сопоставимых условий)</t>
  </si>
  <si>
    <t>Изменение отношения удельного расхода тепловой энергии в жилых домах, расчеты за которую осуществляются с применением расчетных способов (нормативов потребления), к удельному расходу тепловой энергии в жилых домах, расчеты за которую осуществляются с использованием приборов учета (для фактических и сопоставимых условий)</t>
  </si>
  <si>
    <t>Удельный расход воды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площади)</t>
  </si>
  <si>
    <t>Удельный 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</si>
  <si>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Изменение удельного расхода воды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площади, для фактических и сопоставимых условий)</t>
  </si>
  <si>
    <t>Изменение удельного 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площади, для фактических и сопоставимых условий)</t>
  </si>
  <si>
    <t>Изменение отношения удельного расхода воды в жилых домах, расчеты за которую осуществляются с применением расчетных способов (нормативов потребления), к удельному расходу воды в жилых домах, расчеты за которую осуществляются с использованием приборов учета (для фактических и сопоставимых условий)</t>
  </si>
  <si>
    <t>Удельный расход электрической энергии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площади)</t>
  </si>
  <si>
    <t>Удельный расход электрической энергии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</si>
  <si>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Изменение удельного расхода электрической энергии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площади, для фактических и сопоставимых условий)</t>
  </si>
  <si>
    <t>Изменение удельного расхода электрической энергии в жилых домах, расчеты за которую осуществляются с применением расчетных способов (нормативов потребления) (в расчете на 1 кв. метр общей площади, для фактических и сопоставимых условий)</t>
  </si>
  <si>
    <t>Изменение отношения удельного расхода электрической энергии в жилых домах, расчеты за которую осуществляются с применением расчетных способов (нормативов потребления), к удельному расходу электрической энергии в жилых домах, расчеты за которую осуществляются с использованием приборов учета (для фактических и сопоставимых условий)</t>
  </si>
  <si>
    <t>Удельный расход природного газа в жилых домах, расчеты за который осуществляются с использованием приборов учета (в части многоквартирных домов - с использованием индивидуальных и общих (для коммунальной квартиры) приборов учета) (в расчете на 1 кв. метр общей площади)</t>
  </si>
  <si>
    <t>Удельный 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</si>
  <si>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Изменение удельного расхода природного газа в жилых домах, расчеты за который осуществляются с использованием приборов учета (в части многоквартирных домов - с использованием индивидуальных и общих (для коммунальной квартиры) приборов учета) (в расчете на 1 кв. метр общей площади, для фактических и сопоставимых условий)</t>
  </si>
  <si>
    <t>Изменение удельного 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площади, для фактических и сопоставимых условий)</t>
  </si>
  <si>
    <t>Изменение отношения удельного расхода природного газа в жилых домах, расчеты за который осуществляются с применением расчетных способов (нормативов потребления), к удельному расходу природного газа в жилых домах, расчеты за который осуществляются с использованием приборов учета (для фактических и сопоставимых условий)</t>
  </si>
  <si>
    <t>Целевые показатели в области энергосбережения и повышения энергетической эффективности в системах коммунальной инфраструктуры</t>
  </si>
  <si>
    <t>Изменение удельного расхода топлива на выработку электрической энергии тепловыми электростанциями</t>
  </si>
  <si>
    <t>Изменение удельного расхода топлива на выработку тепловой энергии</t>
  </si>
  <si>
    <t>Динамика изменения фактического объема потерь электрической энергии при ее передаче по распределительным сетям</t>
  </si>
  <si>
    <t>Динамика изменения фактического объема потерь тепловой энергии при ее передаче</t>
  </si>
  <si>
    <t>Динамика изменения фактического объема потерь воды при ее передаче</t>
  </si>
  <si>
    <t>Динамика изменения объемов электрической энергии, используемой при передаче (транспортировке) воды</t>
  </si>
  <si>
    <t>Целевые показатели в области энергосбережения и повышения энергетической эффективности в транспортном комплексе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</si>
  <si>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</t>
  </si>
  <si>
    <t>Динамика количества общественного транспорта, регулирование тарифов на услуги по перевозке на котором осуществляется муниципальным образованием,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</t>
  </si>
  <si>
    <t>Ед. изм.</t>
  </si>
  <si>
    <r>
      <t>Гкал/м</t>
    </r>
    <r>
      <rPr>
        <vertAlign val="superscript"/>
        <sz val="10"/>
        <color indexed="8"/>
        <rFont val="Arial"/>
        <family val="2"/>
      </rPr>
      <t>2</t>
    </r>
  </si>
  <si>
    <r>
      <t>м</t>
    </r>
    <r>
      <rPr>
        <vertAlign val="superscript"/>
        <sz val="10"/>
        <color indexed="8"/>
        <rFont val="Arial"/>
        <family val="2"/>
      </rPr>
      <t>3</t>
    </r>
    <r>
      <rPr>
        <sz val="10"/>
        <color theme="1"/>
        <rFont val="Arial"/>
        <family val="2"/>
      </rPr>
      <t>/чел</t>
    </r>
  </si>
  <si>
    <t>%</t>
  </si>
  <si>
    <t>руб./чел</t>
  </si>
  <si>
    <r>
      <t>м</t>
    </r>
    <r>
      <rPr>
        <vertAlign val="superscript"/>
        <sz val="10"/>
        <color indexed="8"/>
        <rFont val="Arial"/>
        <family val="2"/>
      </rPr>
      <t>3</t>
    </r>
    <r>
      <rPr>
        <sz val="10"/>
        <color theme="1"/>
        <rFont val="Arial"/>
        <family val="2"/>
      </rPr>
      <t>/м</t>
    </r>
    <r>
      <rPr>
        <vertAlign val="superscript"/>
        <sz val="10"/>
        <color indexed="8"/>
        <rFont val="Arial"/>
        <family val="2"/>
      </rPr>
      <t>2</t>
    </r>
  </si>
  <si>
    <r>
      <t>тыс. м</t>
    </r>
    <r>
      <rPr>
        <vertAlign val="superscript"/>
        <sz val="10"/>
        <color indexed="8"/>
        <rFont val="Arial"/>
        <family val="2"/>
      </rPr>
      <t>3</t>
    </r>
    <r>
      <rPr>
        <sz val="10"/>
        <color theme="1"/>
        <rFont val="Arial"/>
        <family val="2"/>
      </rPr>
      <t>/м</t>
    </r>
    <r>
      <rPr>
        <vertAlign val="superscript"/>
        <sz val="10"/>
        <color indexed="8"/>
        <rFont val="Arial"/>
        <family val="2"/>
      </rPr>
      <t>2</t>
    </r>
  </si>
  <si>
    <r>
      <t>кВт*ч/м</t>
    </r>
    <r>
      <rPr>
        <vertAlign val="superscript"/>
        <sz val="10"/>
        <color indexed="8"/>
        <rFont val="Arial"/>
        <family val="2"/>
      </rPr>
      <t>2</t>
    </r>
  </si>
  <si>
    <t>кВт*ч/чел</t>
  </si>
  <si>
    <t>т.у.т./тыс. кВт*ч</t>
  </si>
  <si>
    <t>т.у.т./Гкал</t>
  </si>
  <si>
    <r>
      <t>кВт*ч/м</t>
    </r>
    <r>
      <rPr>
        <vertAlign val="superscript"/>
        <sz val="10"/>
        <color indexed="8"/>
        <rFont val="Arial"/>
        <family val="2"/>
      </rPr>
      <t>3</t>
    </r>
  </si>
  <si>
    <t>шт.</t>
  </si>
  <si>
    <t>Значение целевого показателя</t>
  </si>
  <si>
    <t>Значения целевого показателя подлежат определению по результатам энергетических обследований</t>
  </si>
  <si>
    <t>Значения целевого показателя подлежат определению в рамках бюджетного планирования</t>
  </si>
  <si>
    <t>Значения целевого показателя не рассчитываются в связи с отсутствием тепловых электростанций</t>
  </si>
  <si>
    <t>Значения целевого показателя подлежат определению после разработки технико-экономической модели и формирования условий для последующей реализации данных мероприятий</t>
  </si>
  <si>
    <t>Экономия электрической энергии</t>
  </si>
  <si>
    <t>тыс. кВт*ч</t>
  </si>
  <si>
    <t>Экономия тепловой энергии</t>
  </si>
  <si>
    <t>Гкал</t>
  </si>
  <si>
    <r>
      <t>тыс. м</t>
    </r>
    <r>
      <rPr>
        <vertAlign val="superscript"/>
        <sz val="10"/>
        <color indexed="8"/>
        <rFont val="Arial"/>
        <family val="2"/>
      </rPr>
      <t>3</t>
    </r>
  </si>
  <si>
    <t>Экономия воды</t>
  </si>
  <si>
    <t>Целевые показатели в области энергосбережения и повышения энергетической эффективности, достижение которых обеспечивается в результате реализации Программы</t>
  </si>
  <si>
    <t>Доля объемов природного газа, потребляемого (используемого) в жилых домах (за исключением многоквартирных домов),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многоквартирных домов) на территории муниципального образования</t>
  </si>
  <si>
    <t>Приложение №3
к Муниципальной целевой программе "Энергоэффективный город" города Новочебоксарска Чувашской Республики на 2010–2015 годы и на период до 2020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</si>
</sst>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164" fontId="0" fillId="0" borderId="10" xfId="0" applyNumberForma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zoomScale="80" zoomScaleNormal="80" zoomScaleSheetLayoutView="100" zoomScalePageLayoutView="0" workbookViewId="0" topLeftCell="A1">
      <pane ySplit="5" topLeftCell="A35" activePane="bottomLeft" state="frozen"/>
      <selection pane="topLeft" activeCell="A1" sqref="A1"/>
      <selection pane="bottomLeft" activeCell="U8" sqref="U8"/>
    </sheetView>
  </sheetViews>
  <sheetFormatPr defaultColWidth="9.140625" defaultRowHeight="12.75"/>
  <cols>
    <col min="1" max="1" width="7.140625" style="10" customWidth="1"/>
    <col min="2" max="2" width="96.57421875" style="11" customWidth="1"/>
    <col min="3" max="3" width="15.7109375" style="12" customWidth="1"/>
    <col min="4" max="15" width="8.28125" style="4" customWidth="1"/>
    <col min="16" max="16384" width="9.140625" style="4" customWidth="1"/>
  </cols>
  <sheetData>
    <row r="1" spans="11:15" ht="99.75" customHeight="1">
      <c r="K1" s="24" t="s">
        <v>107</v>
      </c>
      <c r="L1" s="25"/>
      <c r="M1" s="25"/>
      <c r="N1" s="25"/>
      <c r="O1" s="25"/>
    </row>
    <row r="2" spans="1:15" ht="36.75" customHeight="1">
      <c r="A2" s="26" t="s">
        <v>105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4" spans="1:15" ht="12.75">
      <c r="A4" s="27" t="s">
        <v>0</v>
      </c>
      <c r="B4" s="28" t="s">
        <v>1</v>
      </c>
      <c r="C4" s="28" t="s">
        <v>81</v>
      </c>
      <c r="D4" s="30" t="s">
        <v>94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</row>
    <row r="5" spans="1:15" ht="12.75">
      <c r="A5" s="27"/>
      <c r="B5" s="29"/>
      <c r="C5" s="29"/>
      <c r="D5" s="5">
        <v>2009</v>
      </c>
      <c r="E5" s="5">
        <v>2010</v>
      </c>
      <c r="F5" s="5">
        <v>2011</v>
      </c>
      <c r="G5" s="5">
        <v>2012</v>
      </c>
      <c r="H5" s="5">
        <v>2013</v>
      </c>
      <c r="I5" s="5">
        <v>2014</v>
      </c>
      <c r="J5" s="5">
        <v>2015</v>
      </c>
      <c r="K5" s="5">
        <v>2016</v>
      </c>
      <c r="L5" s="5">
        <v>2017</v>
      </c>
      <c r="M5" s="5">
        <v>2018</v>
      </c>
      <c r="N5" s="5">
        <v>2019</v>
      </c>
      <c r="O5" s="5">
        <v>2020</v>
      </c>
    </row>
    <row r="6" spans="1:15" ht="26.25" customHeight="1">
      <c r="A6" s="21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15" ht="57" customHeight="1">
      <c r="A7" s="2">
        <v>1</v>
      </c>
      <c r="B7" s="3" t="s">
        <v>3</v>
      </c>
      <c r="C7" s="1" t="s">
        <v>84</v>
      </c>
      <c r="D7" s="7">
        <v>100</v>
      </c>
      <c r="E7" s="7">
        <v>100</v>
      </c>
      <c r="F7" s="7">
        <v>100</v>
      </c>
      <c r="G7" s="7">
        <v>100</v>
      </c>
      <c r="H7" s="7">
        <v>100</v>
      </c>
      <c r="I7" s="7">
        <v>100</v>
      </c>
      <c r="J7" s="7">
        <v>100</v>
      </c>
      <c r="K7" s="7">
        <v>100</v>
      </c>
      <c r="L7" s="7">
        <v>100</v>
      </c>
      <c r="M7" s="7">
        <v>100</v>
      </c>
      <c r="N7" s="7">
        <v>100</v>
      </c>
      <c r="O7" s="7">
        <v>100</v>
      </c>
    </row>
    <row r="8" spans="1:15" ht="61.5" customHeight="1">
      <c r="A8" s="2">
        <v>2</v>
      </c>
      <c r="B8" s="3" t="s">
        <v>4</v>
      </c>
      <c r="C8" s="1" t="s">
        <v>84</v>
      </c>
      <c r="D8" s="7">
        <v>100</v>
      </c>
      <c r="E8" s="7">
        <v>100</v>
      </c>
      <c r="F8" s="7">
        <v>100</v>
      </c>
      <c r="G8" s="7">
        <v>100</v>
      </c>
      <c r="H8" s="7">
        <v>100</v>
      </c>
      <c r="I8" s="7">
        <v>100</v>
      </c>
      <c r="J8" s="7">
        <v>100</v>
      </c>
      <c r="K8" s="7">
        <v>100</v>
      </c>
      <c r="L8" s="7">
        <v>100</v>
      </c>
      <c r="M8" s="7">
        <v>100</v>
      </c>
      <c r="N8" s="7">
        <v>100</v>
      </c>
      <c r="O8" s="7">
        <v>100</v>
      </c>
    </row>
    <row r="9" spans="1:15" ht="42.75" customHeight="1">
      <c r="A9" s="2">
        <v>3</v>
      </c>
      <c r="B9" s="3" t="s">
        <v>5</v>
      </c>
      <c r="C9" s="1" t="s">
        <v>84</v>
      </c>
      <c r="D9" s="7">
        <v>15</v>
      </c>
      <c r="E9" s="7">
        <v>19.1</v>
      </c>
      <c r="F9" s="7">
        <v>26.6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</row>
    <row r="10" spans="1:15" ht="54" customHeight="1">
      <c r="A10" s="2">
        <v>4</v>
      </c>
      <c r="B10" s="3" t="s">
        <v>6</v>
      </c>
      <c r="C10" s="1" t="s">
        <v>84</v>
      </c>
      <c r="D10" s="18" t="s">
        <v>95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</row>
    <row r="11" spans="1:15" ht="40.5" customHeight="1">
      <c r="A11" s="2">
        <v>7</v>
      </c>
      <c r="B11" s="3" t="s">
        <v>7</v>
      </c>
      <c r="C11" s="1" t="s">
        <v>84</v>
      </c>
      <c r="D11" s="2">
        <v>0</v>
      </c>
      <c r="E11" s="7">
        <v>68</v>
      </c>
      <c r="F11" s="7">
        <v>81</v>
      </c>
      <c r="G11" s="7">
        <v>79</v>
      </c>
      <c r="H11" s="7">
        <v>85</v>
      </c>
      <c r="I11" s="7">
        <v>89</v>
      </c>
      <c r="J11" s="7">
        <v>76</v>
      </c>
      <c r="K11" s="7">
        <v>94</v>
      </c>
      <c r="L11" s="7">
        <v>94</v>
      </c>
      <c r="M11" s="7">
        <v>94</v>
      </c>
      <c r="N11" s="7">
        <v>94</v>
      </c>
      <c r="O11" s="7">
        <v>94</v>
      </c>
    </row>
    <row r="12" spans="1:15" ht="27.75" customHeight="1">
      <c r="A12" s="21" t="s">
        <v>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</row>
    <row r="13" spans="1:17" ht="16.5" customHeight="1">
      <c r="A13" s="2">
        <v>8</v>
      </c>
      <c r="B13" s="8" t="s">
        <v>99</v>
      </c>
      <c r="C13" s="1" t="s">
        <v>100</v>
      </c>
      <c r="D13" s="7">
        <v>0</v>
      </c>
      <c r="E13" s="7">
        <v>0</v>
      </c>
      <c r="F13" s="7">
        <v>857.3</v>
      </c>
      <c r="G13" s="7">
        <v>883</v>
      </c>
      <c r="H13" s="7">
        <v>909.5</v>
      </c>
      <c r="I13" s="7">
        <v>936.8</v>
      </c>
      <c r="J13" s="7">
        <v>964.9</v>
      </c>
      <c r="K13" s="7">
        <v>993.8</v>
      </c>
      <c r="L13" s="7">
        <v>1023.7</v>
      </c>
      <c r="M13" s="7">
        <v>1054.4</v>
      </c>
      <c r="N13" s="7">
        <v>1086</v>
      </c>
      <c r="O13" s="7">
        <v>1118.6</v>
      </c>
      <c r="Q13" s="14"/>
    </row>
    <row r="14" spans="1:17" ht="19.5" customHeight="1">
      <c r="A14" s="2">
        <v>9</v>
      </c>
      <c r="B14" s="8" t="s">
        <v>101</v>
      </c>
      <c r="C14" s="1" t="s">
        <v>102</v>
      </c>
      <c r="D14" s="7">
        <v>0</v>
      </c>
      <c r="E14" s="7">
        <v>0</v>
      </c>
      <c r="F14" s="7">
        <v>1015</v>
      </c>
      <c r="G14" s="7">
        <v>1045.5</v>
      </c>
      <c r="H14" s="7">
        <v>1076.8</v>
      </c>
      <c r="I14" s="7">
        <v>1109.1</v>
      </c>
      <c r="J14" s="7">
        <v>1142.4</v>
      </c>
      <c r="K14" s="7">
        <v>1176.7</v>
      </c>
      <c r="L14" s="7">
        <v>1212</v>
      </c>
      <c r="M14" s="7">
        <v>1248.3</v>
      </c>
      <c r="N14" s="7">
        <v>1285.8</v>
      </c>
      <c r="O14" s="7">
        <v>1324.3</v>
      </c>
      <c r="Q14" s="14"/>
    </row>
    <row r="15" spans="1:15" ht="21" customHeight="1">
      <c r="A15" s="2">
        <v>10</v>
      </c>
      <c r="B15" s="8" t="s">
        <v>104</v>
      </c>
      <c r="C15" s="1" t="s">
        <v>103</v>
      </c>
      <c r="D15" s="7">
        <v>0</v>
      </c>
      <c r="E15" s="7">
        <v>0</v>
      </c>
      <c r="F15" s="7">
        <v>98.3</v>
      </c>
      <c r="G15" s="7">
        <v>101.2</v>
      </c>
      <c r="H15" s="7">
        <v>104.3</v>
      </c>
      <c r="I15" s="7">
        <v>107.4</v>
      </c>
      <c r="J15" s="7">
        <v>110.6</v>
      </c>
      <c r="K15" s="7">
        <v>114</v>
      </c>
      <c r="L15" s="7">
        <v>117.4</v>
      </c>
      <c r="M15" s="7">
        <v>120.9</v>
      </c>
      <c r="N15" s="7">
        <v>124.5</v>
      </c>
      <c r="O15" s="7">
        <v>128.3</v>
      </c>
    </row>
    <row r="16" spans="1:15" ht="17.25" customHeight="1">
      <c r="A16" s="2">
        <v>11</v>
      </c>
      <c r="B16" s="8" t="s">
        <v>9</v>
      </c>
      <c r="C16" s="1" t="s">
        <v>103</v>
      </c>
      <c r="D16" s="18" t="s">
        <v>95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/>
    </row>
    <row r="17" spans="1:15" ht="26.25" customHeight="1">
      <c r="A17" s="21" t="s">
        <v>10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</row>
    <row r="18" spans="1:15" ht="29.25" customHeight="1">
      <c r="A18" s="2">
        <v>12</v>
      </c>
      <c r="B18" s="8" t="s">
        <v>11</v>
      </c>
      <c r="C18" s="1" t="s">
        <v>82</v>
      </c>
      <c r="D18" s="6">
        <v>0.23</v>
      </c>
      <c r="E18" s="6">
        <f>$D$18</f>
        <v>0.23</v>
      </c>
      <c r="F18" s="6">
        <f aca="true" t="shared" si="0" ref="F18:O18">$D$18+F20</f>
        <v>0.22310000000000002</v>
      </c>
      <c r="G18" s="6">
        <f t="shared" si="0"/>
        <v>0.2162</v>
      </c>
      <c r="H18" s="6">
        <f t="shared" si="0"/>
        <v>0.2093</v>
      </c>
      <c r="I18" s="6">
        <f t="shared" si="0"/>
        <v>0.20240000000000002</v>
      </c>
      <c r="J18" s="6">
        <f t="shared" si="0"/>
        <v>0.1955</v>
      </c>
      <c r="K18" s="6">
        <f t="shared" si="0"/>
        <v>0.1932</v>
      </c>
      <c r="L18" s="6">
        <f t="shared" si="0"/>
        <v>0.19090000000000001</v>
      </c>
      <c r="M18" s="6">
        <f t="shared" si="0"/>
        <v>0.18860000000000002</v>
      </c>
      <c r="N18" s="6">
        <f t="shared" si="0"/>
        <v>0.18630000000000002</v>
      </c>
      <c r="O18" s="6">
        <f t="shared" si="0"/>
        <v>0.184</v>
      </c>
    </row>
    <row r="19" spans="1:15" ht="32.25" customHeight="1">
      <c r="A19" s="2">
        <v>13</v>
      </c>
      <c r="B19" s="8" t="s">
        <v>12</v>
      </c>
      <c r="C19" s="1" t="s">
        <v>82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</row>
    <row r="20" spans="1:15" ht="31.5" customHeight="1">
      <c r="A20" s="2">
        <v>14</v>
      </c>
      <c r="B20" s="8" t="s">
        <v>13</v>
      </c>
      <c r="C20" s="1" t="s">
        <v>82</v>
      </c>
      <c r="D20" s="6">
        <v>0</v>
      </c>
      <c r="E20" s="6">
        <v>0</v>
      </c>
      <c r="F20" s="6">
        <f>-$D$18*0.03</f>
        <v>-0.0069</v>
      </c>
      <c r="G20" s="6">
        <f>-$D$18*0.06</f>
        <v>-0.0138</v>
      </c>
      <c r="H20" s="6">
        <f>-$D$18*0.09</f>
        <v>-0.0207</v>
      </c>
      <c r="I20" s="6">
        <f>-$D$18*0.12</f>
        <v>-0.0276</v>
      </c>
      <c r="J20" s="6">
        <f>-$D$18*0.15</f>
        <v>-0.0345</v>
      </c>
      <c r="K20" s="6">
        <f>-$D$18*0.16</f>
        <v>-0.0368</v>
      </c>
      <c r="L20" s="6">
        <f>-$D$18*0.17</f>
        <v>-0.0391</v>
      </c>
      <c r="M20" s="6">
        <f>-$D$18*0.18</f>
        <v>-0.0414</v>
      </c>
      <c r="N20" s="6">
        <f>-$D$18*0.19</f>
        <v>-0.0437</v>
      </c>
      <c r="O20" s="6">
        <f>-$D$18*0.2</f>
        <v>-0.046000000000000006</v>
      </c>
    </row>
    <row r="21" spans="1:15" ht="26.25" customHeight="1">
      <c r="A21" s="2">
        <v>15</v>
      </c>
      <c r="B21" s="8" t="s">
        <v>14</v>
      </c>
      <c r="C21" s="1" t="s">
        <v>82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</row>
    <row r="22" spans="1:15" ht="39" customHeight="1">
      <c r="A22" s="2">
        <v>16</v>
      </c>
      <c r="B22" s="8" t="s">
        <v>15</v>
      </c>
      <c r="C22" s="1"/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</row>
    <row r="23" spans="1:15" ht="32.25" customHeight="1">
      <c r="A23" s="2">
        <v>17</v>
      </c>
      <c r="B23" s="8" t="s">
        <v>16</v>
      </c>
      <c r="C23" s="1" t="s">
        <v>83</v>
      </c>
      <c r="D23" s="6">
        <v>4.9</v>
      </c>
      <c r="E23" s="6">
        <f>D23</f>
        <v>4.9</v>
      </c>
      <c r="F23" s="6">
        <f>$D$23+F25</f>
        <v>4.753</v>
      </c>
      <c r="G23" s="6">
        <f aca="true" t="shared" si="1" ref="G23:O23">$D$23+G25</f>
        <v>4.606000000000001</v>
      </c>
      <c r="H23" s="6">
        <f t="shared" si="1"/>
        <v>4.4590000000000005</v>
      </c>
      <c r="I23" s="6">
        <f t="shared" si="1"/>
        <v>4.312</v>
      </c>
      <c r="J23" s="6">
        <f t="shared" si="1"/>
        <v>4.165</v>
      </c>
      <c r="K23" s="6">
        <f t="shared" si="1"/>
        <v>4.1160000000000005</v>
      </c>
      <c r="L23" s="6">
        <f t="shared" si="1"/>
        <v>4.067</v>
      </c>
      <c r="M23" s="6">
        <f t="shared" si="1"/>
        <v>4.018000000000001</v>
      </c>
      <c r="N23" s="6">
        <f t="shared" si="1"/>
        <v>3.9690000000000003</v>
      </c>
      <c r="O23" s="6">
        <f t="shared" si="1"/>
        <v>3.9200000000000004</v>
      </c>
    </row>
    <row r="24" spans="1:15" ht="32.25" customHeight="1">
      <c r="A24" s="2">
        <v>18</v>
      </c>
      <c r="B24" s="8" t="s">
        <v>17</v>
      </c>
      <c r="C24" s="1" t="s">
        <v>83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</row>
    <row r="25" spans="1:15" ht="27.75" customHeight="1">
      <c r="A25" s="2">
        <v>19</v>
      </c>
      <c r="B25" s="8" t="s">
        <v>18</v>
      </c>
      <c r="C25" s="1" t="s">
        <v>83</v>
      </c>
      <c r="D25" s="6">
        <v>0</v>
      </c>
      <c r="E25" s="6">
        <v>0</v>
      </c>
      <c r="F25" s="6">
        <f>-$D$23*0.03</f>
        <v>-0.147</v>
      </c>
      <c r="G25" s="6">
        <f>-$D$23*0.06</f>
        <v>-0.294</v>
      </c>
      <c r="H25" s="6">
        <f>-$D$23*0.09</f>
        <v>-0.441</v>
      </c>
      <c r="I25" s="6">
        <f>-$D$23*0.12</f>
        <v>-0.588</v>
      </c>
      <c r="J25" s="6">
        <f>-$D$23*0.15</f>
        <v>-0.735</v>
      </c>
      <c r="K25" s="6">
        <f>-$D$23*0.16</f>
        <v>-0.784</v>
      </c>
      <c r="L25" s="6">
        <f>-$D$23*0.17</f>
        <v>-0.8330000000000001</v>
      </c>
      <c r="M25" s="6">
        <f>-$D$23*0.18</f>
        <v>-0.882</v>
      </c>
      <c r="N25" s="6">
        <f>-$D$23*0.19</f>
        <v>-0.931</v>
      </c>
      <c r="O25" s="6">
        <f>-$D$23*0.2</f>
        <v>-0.9800000000000001</v>
      </c>
    </row>
    <row r="26" spans="1:15" ht="32.25" customHeight="1">
      <c r="A26" s="2">
        <v>20</v>
      </c>
      <c r="B26" s="8" t="s">
        <v>19</v>
      </c>
      <c r="C26" s="1" t="s">
        <v>83</v>
      </c>
      <c r="D26" s="6">
        <v>0</v>
      </c>
      <c r="E26" s="6">
        <v>0</v>
      </c>
      <c r="F26" s="6">
        <f>-D24</f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</row>
    <row r="27" spans="1:15" ht="54" customHeight="1">
      <c r="A27" s="2">
        <v>21</v>
      </c>
      <c r="B27" s="8" t="s">
        <v>20</v>
      </c>
      <c r="C27" s="1"/>
      <c r="D27" s="6">
        <v>0</v>
      </c>
      <c r="E27" s="6">
        <v>0</v>
      </c>
      <c r="F27" s="6">
        <f>-D24/D23</f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</row>
    <row r="28" spans="1:15" ht="28.5" customHeight="1">
      <c r="A28" s="2">
        <v>22</v>
      </c>
      <c r="B28" s="8" t="s">
        <v>21</v>
      </c>
      <c r="C28" s="1" t="s">
        <v>89</v>
      </c>
      <c r="D28" s="6">
        <v>142</v>
      </c>
      <c r="E28" s="6">
        <f>D28</f>
        <v>142</v>
      </c>
      <c r="F28" s="6">
        <f>$D$28+F30</f>
        <v>137.74</v>
      </c>
      <c r="G28" s="6">
        <f aca="true" t="shared" si="2" ref="G28:O28">$D$28+G30</f>
        <v>133.48</v>
      </c>
      <c r="H28" s="6">
        <f t="shared" si="2"/>
        <v>129.22</v>
      </c>
      <c r="I28" s="6">
        <f t="shared" si="2"/>
        <v>124.96000000000001</v>
      </c>
      <c r="J28" s="6">
        <f t="shared" si="2"/>
        <v>120.7</v>
      </c>
      <c r="K28" s="6">
        <f t="shared" si="2"/>
        <v>119.28</v>
      </c>
      <c r="L28" s="6">
        <f t="shared" si="2"/>
        <v>117.86</v>
      </c>
      <c r="M28" s="6">
        <f t="shared" si="2"/>
        <v>116.44</v>
      </c>
      <c r="N28" s="6">
        <f t="shared" si="2"/>
        <v>115.02</v>
      </c>
      <c r="O28" s="6">
        <f t="shared" si="2"/>
        <v>113.6</v>
      </c>
    </row>
    <row r="29" spans="1:15" ht="30" customHeight="1">
      <c r="A29" s="2">
        <v>23</v>
      </c>
      <c r="B29" s="8" t="s">
        <v>22</v>
      </c>
      <c r="C29" s="1" t="s">
        <v>89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</row>
    <row r="30" spans="1:15" ht="28.5" customHeight="1">
      <c r="A30" s="2">
        <v>24</v>
      </c>
      <c r="B30" s="8" t="s">
        <v>23</v>
      </c>
      <c r="C30" s="1" t="s">
        <v>89</v>
      </c>
      <c r="D30" s="6">
        <v>0</v>
      </c>
      <c r="E30" s="6">
        <v>0</v>
      </c>
      <c r="F30" s="6">
        <f>-$D$28*0.03</f>
        <v>-4.26</v>
      </c>
      <c r="G30" s="6">
        <f>-$D$28*0.06</f>
        <v>-8.52</v>
      </c>
      <c r="H30" s="6">
        <f>-$D$28*0.09</f>
        <v>-12.78</v>
      </c>
      <c r="I30" s="6">
        <f>-$D$28*0.12</f>
        <v>-17.04</v>
      </c>
      <c r="J30" s="6">
        <f>-$D$28*0.15</f>
        <v>-21.3</v>
      </c>
      <c r="K30" s="6">
        <f>-$D$28*0.16</f>
        <v>-22.72</v>
      </c>
      <c r="L30" s="6">
        <f>-$D$28*0.17</f>
        <v>-24.14</v>
      </c>
      <c r="M30" s="6">
        <f>-$D$28*0.18</f>
        <v>-25.56</v>
      </c>
      <c r="N30" s="6">
        <f>-$D$28*0.19</f>
        <v>-26.98</v>
      </c>
      <c r="O30" s="6">
        <f>-$D$28*0.2</f>
        <v>-28.400000000000002</v>
      </c>
    </row>
    <row r="31" spans="1:15" ht="32.25" customHeight="1">
      <c r="A31" s="2">
        <v>25</v>
      </c>
      <c r="B31" s="8" t="s">
        <v>24</v>
      </c>
      <c r="C31" s="1" t="s">
        <v>89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</row>
    <row r="32" spans="1:15" ht="54" customHeight="1">
      <c r="A32" s="2">
        <v>26</v>
      </c>
      <c r="B32" s="8" t="s">
        <v>25</v>
      </c>
      <c r="C32" s="1"/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</row>
    <row r="33" spans="1:15" ht="53.25" customHeight="1">
      <c r="A33" s="2">
        <v>27</v>
      </c>
      <c r="B33" s="8" t="s">
        <v>26</v>
      </c>
      <c r="C33" s="1" t="s">
        <v>84</v>
      </c>
      <c r="D33" s="7">
        <v>100</v>
      </c>
      <c r="E33" s="7">
        <v>100</v>
      </c>
      <c r="F33" s="7">
        <v>100</v>
      </c>
      <c r="G33" s="7">
        <v>100</v>
      </c>
      <c r="H33" s="7">
        <v>100</v>
      </c>
      <c r="I33" s="7">
        <v>100</v>
      </c>
      <c r="J33" s="7">
        <v>100</v>
      </c>
      <c r="K33" s="7">
        <v>100</v>
      </c>
      <c r="L33" s="7">
        <v>100</v>
      </c>
      <c r="M33" s="7">
        <v>100</v>
      </c>
      <c r="N33" s="7">
        <v>100</v>
      </c>
      <c r="O33" s="7">
        <v>100</v>
      </c>
    </row>
    <row r="34" spans="1:15" ht="53.25" customHeight="1">
      <c r="A34" s="2">
        <v>28</v>
      </c>
      <c r="B34" s="8" t="s">
        <v>27</v>
      </c>
      <c r="C34" s="1" t="s">
        <v>84</v>
      </c>
      <c r="D34" s="7">
        <v>100</v>
      </c>
      <c r="E34" s="7">
        <v>100</v>
      </c>
      <c r="F34" s="7">
        <v>100</v>
      </c>
      <c r="G34" s="7">
        <v>100</v>
      </c>
      <c r="H34" s="7">
        <v>100</v>
      </c>
      <c r="I34" s="7">
        <v>100</v>
      </c>
      <c r="J34" s="7">
        <v>100</v>
      </c>
      <c r="K34" s="7">
        <v>100</v>
      </c>
      <c r="L34" s="7">
        <v>100</v>
      </c>
      <c r="M34" s="7">
        <v>100</v>
      </c>
      <c r="N34" s="7">
        <v>100</v>
      </c>
      <c r="O34" s="7">
        <v>100</v>
      </c>
    </row>
    <row r="35" spans="1:15" ht="46.5" customHeight="1">
      <c r="A35" s="2">
        <v>29</v>
      </c>
      <c r="B35" s="8" t="s">
        <v>28</v>
      </c>
      <c r="C35" s="1" t="s">
        <v>84</v>
      </c>
      <c r="D35" s="7">
        <v>100</v>
      </c>
      <c r="E35" s="7">
        <v>100</v>
      </c>
      <c r="F35" s="7">
        <v>100</v>
      </c>
      <c r="G35" s="7">
        <v>100</v>
      </c>
      <c r="H35" s="7">
        <v>100</v>
      </c>
      <c r="I35" s="7">
        <v>100</v>
      </c>
      <c r="J35" s="7">
        <v>100</v>
      </c>
      <c r="K35" s="7">
        <v>100</v>
      </c>
      <c r="L35" s="7">
        <v>100</v>
      </c>
      <c r="M35" s="7">
        <v>100</v>
      </c>
      <c r="N35" s="7">
        <v>100</v>
      </c>
      <c r="O35" s="7">
        <v>100</v>
      </c>
    </row>
    <row r="36" spans="1:15" ht="54" customHeight="1">
      <c r="A36" s="2">
        <v>30</v>
      </c>
      <c r="B36" s="8" t="s">
        <v>29</v>
      </c>
      <c r="C36" s="1" t="s">
        <v>84</v>
      </c>
      <c r="D36" s="18" t="s">
        <v>95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0"/>
    </row>
    <row r="37" spans="1:15" ht="29.25" customHeight="1">
      <c r="A37" s="2">
        <v>31</v>
      </c>
      <c r="B37" s="8" t="s">
        <v>30</v>
      </c>
      <c r="C37" s="1" t="s">
        <v>84</v>
      </c>
      <c r="D37" s="18" t="s">
        <v>96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0"/>
    </row>
    <row r="38" spans="1:15" ht="27.75" customHeight="1">
      <c r="A38" s="2">
        <v>32</v>
      </c>
      <c r="B38" s="8" t="s">
        <v>31</v>
      </c>
      <c r="C38" s="1" t="s">
        <v>84</v>
      </c>
      <c r="D38" s="18" t="s">
        <v>96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0"/>
    </row>
    <row r="39" spans="1:15" ht="29.25" customHeight="1">
      <c r="A39" s="2">
        <v>33</v>
      </c>
      <c r="B39" s="8" t="s">
        <v>32</v>
      </c>
      <c r="C39" s="1" t="s">
        <v>84</v>
      </c>
      <c r="D39" s="18" t="s">
        <v>96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/>
    </row>
    <row r="40" spans="1:15" ht="28.5" customHeight="1">
      <c r="A40" s="2">
        <v>34</v>
      </c>
      <c r="B40" s="8" t="s">
        <v>33</v>
      </c>
      <c r="C40" s="1" t="s">
        <v>84</v>
      </c>
      <c r="D40" s="18" t="s">
        <v>96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0"/>
    </row>
    <row r="41" spans="1:15" ht="45" customHeight="1">
      <c r="A41" s="2">
        <v>35</v>
      </c>
      <c r="B41" s="8" t="s">
        <v>34</v>
      </c>
      <c r="C41" s="1" t="s">
        <v>84</v>
      </c>
      <c r="D41" s="7">
        <v>2.3</v>
      </c>
      <c r="E41" s="7">
        <v>12.8205128205128</v>
      </c>
      <c r="F41" s="7">
        <v>38.4615384615384</v>
      </c>
      <c r="G41" s="7">
        <v>100</v>
      </c>
      <c r="H41" s="7">
        <v>100</v>
      </c>
      <c r="I41" s="7">
        <v>100</v>
      </c>
      <c r="J41" s="7">
        <v>100</v>
      </c>
      <c r="K41" s="7">
        <v>100</v>
      </c>
      <c r="L41" s="7">
        <v>100</v>
      </c>
      <c r="M41" s="7">
        <v>100</v>
      </c>
      <c r="N41" s="7">
        <v>100</v>
      </c>
      <c r="O41" s="7">
        <v>100</v>
      </c>
    </row>
    <row r="42" spans="1:15" ht="16.5" customHeight="1">
      <c r="A42" s="2">
        <v>36</v>
      </c>
      <c r="B42" s="8" t="s">
        <v>35</v>
      </c>
      <c r="C42" s="1"/>
      <c r="D42" s="9">
        <v>0</v>
      </c>
      <c r="E42" s="9">
        <v>18</v>
      </c>
      <c r="F42" s="9">
        <v>46</v>
      </c>
      <c r="G42" s="9">
        <v>88</v>
      </c>
      <c r="H42" s="9">
        <v>0</v>
      </c>
      <c r="I42" s="9">
        <v>0</v>
      </c>
      <c r="J42" s="9">
        <v>0</v>
      </c>
      <c r="K42" s="9">
        <v>18</v>
      </c>
      <c r="L42" s="9">
        <v>46</v>
      </c>
      <c r="M42" s="9">
        <v>88</v>
      </c>
      <c r="N42" s="9">
        <v>0</v>
      </c>
      <c r="O42" s="9">
        <v>0</v>
      </c>
    </row>
    <row r="43" spans="1:15" ht="29.25" customHeight="1">
      <c r="A43" s="2">
        <v>37</v>
      </c>
      <c r="B43" s="8" t="s">
        <v>36</v>
      </c>
      <c r="C43" s="1" t="s">
        <v>84</v>
      </c>
      <c r="D43" s="7">
        <f>D42/43*100</f>
        <v>0</v>
      </c>
      <c r="E43" s="7">
        <f>E42/88*100</f>
        <v>20.454545454545457</v>
      </c>
      <c r="F43" s="7">
        <f>F42/88*100</f>
        <v>52.27272727272727</v>
      </c>
      <c r="G43" s="7">
        <f>G42/88*100</f>
        <v>100</v>
      </c>
      <c r="H43" s="7">
        <f aca="true" t="shared" si="3" ref="H43:O43">H42/43*100</f>
        <v>0</v>
      </c>
      <c r="I43" s="7">
        <f t="shared" si="3"/>
        <v>0</v>
      </c>
      <c r="J43" s="7">
        <f t="shared" si="3"/>
        <v>0</v>
      </c>
      <c r="K43" s="7">
        <f t="shared" si="3"/>
        <v>41.86046511627907</v>
      </c>
      <c r="L43" s="7">
        <f t="shared" si="3"/>
        <v>106.9767441860465</v>
      </c>
      <c r="M43" s="7">
        <f t="shared" si="3"/>
        <v>204.6511627906977</v>
      </c>
      <c r="N43" s="7">
        <f t="shared" si="3"/>
        <v>0</v>
      </c>
      <c r="O43" s="7">
        <f t="shared" si="3"/>
        <v>0</v>
      </c>
    </row>
    <row r="44" spans="1:15" ht="40.5" customHeight="1">
      <c r="A44" s="2">
        <v>38</v>
      </c>
      <c r="B44" s="8" t="s">
        <v>37</v>
      </c>
      <c r="C44" s="1" t="s">
        <v>84</v>
      </c>
      <c r="D44" s="18" t="s">
        <v>96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20"/>
    </row>
    <row r="45" spans="1:15" ht="29.25" customHeight="1">
      <c r="A45" s="2">
        <v>39</v>
      </c>
      <c r="B45" s="8" t="s">
        <v>38</v>
      </c>
      <c r="C45" s="1" t="s">
        <v>85</v>
      </c>
      <c r="D45" s="18" t="s">
        <v>96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0"/>
    </row>
    <row r="46" spans="1:15" ht="29.25" customHeight="1">
      <c r="A46" s="21" t="s">
        <v>39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3"/>
    </row>
    <row r="47" spans="1:15" ht="53.25" customHeight="1">
      <c r="A47" s="2">
        <v>40</v>
      </c>
      <c r="B47" s="8" t="s">
        <v>40</v>
      </c>
      <c r="C47" s="1" t="s">
        <v>84</v>
      </c>
      <c r="D47" s="18" t="s">
        <v>95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/>
    </row>
    <row r="48" spans="1:15" ht="56.25" customHeight="1">
      <c r="A48" s="2">
        <v>41</v>
      </c>
      <c r="B48" s="8" t="s">
        <v>41</v>
      </c>
      <c r="C48" s="1" t="s">
        <v>84</v>
      </c>
      <c r="D48" s="7">
        <v>100</v>
      </c>
      <c r="E48" s="7">
        <v>100</v>
      </c>
      <c r="F48" s="7">
        <v>100</v>
      </c>
      <c r="G48" s="7">
        <v>100</v>
      </c>
      <c r="H48" s="7">
        <v>100</v>
      </c>
      <c r="I48" s="7">
        <v>100</v>
      </c>
      <c r="J48" s="7">
        <v>100</v>
      </c>
      <c r="K48" s="7">
        <v>100</v>
      </c>
      <c r="L48" s="7">
        <v>100</v>
      </c>
      <c r="M48" s="7">
        <v>100</v>
      </c>
      <c r="N48" s="7">
        <v>100</v>
      </c>
      <c r="O48" s="7">
        <v>100</v>
      </c>
    </row>
    <row r="49" spans="1:15" ht="54" customHeight="1">
      <c r="A49" s="2">
        <v>42</v>
      </c>
      <c r="B49" s="8" t="s">
        <v>42</v>
      </c>
      <c r="C49" s="1" t="s">
        <v>84</v>
      </c>
      <c r="D49" s="18" t="s">
        <v>95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0"/>
    </row>
    <row r="50" spans="1:15" ht="55.5" customHeight="1">
      <c r="A50" s="2">
        <v>43</v>
      </c>
      <c r="B50" s="8" t="s">
        <v>43</v>
      </c>
      <c r="C50" s="1" t="s">
        <v>84</v>
      </c>
      <c r="D50" s="18" t="s">
        <v>95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0"/>
    </row>
    <row r="51" spans="1:15" ht="57" customHeight="1">
      <c r="A51" s="2">
        <v>44</v>
      </c>
      <c r="B51" s="8" t="s">
        <v>44</v>
      </c>
      <c r="C51" s="1" t="s">
        <v>84</v>
      </c>
      <c r="D51" s="7">
        <v>100</v>
      </c>
      <c r="E51" s="7">
        <v>100</v>
      </c>
      <c r="F51" s="7">
        <v>100</v>
      </c>
      <c r="G51" s="7">
        <v>100</v>
      </c>
      <c r="H51" s="7">
        <v>100</v>
      </c>
      <c r="I51" s="7">
        <v>100</v>
      </c>
      <c r="J51" s="7">
        <v>100</v>
      </c>
      <c r="K51" s="7">
        <v>100</v>
      </c>
      <c r="L51" s="7">
        <v>100</v>
      </c>
      <c r="M51" s="7">
        <v>100</v>
      </c>
      <c r="N51" s="7">
        <v>100</v>
      </c>
      <c r="O51" s="7">
        <v>100</v>
      </c>
    </row>
    <row r="52" spans="1:15" ht="57" customHeight="1">
      <c r="A52" s="2">
        <v>45</v>
      </c>
      <c r="B52" s="8" t="s">
        <v>45</v>
      </c>
      <c r="C52" s="1" t="s">
        <v>84</v>
      </c>
      <c r="D52" s="18" t="s">
        <v>95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20"/>
    </row>
    <row r="53" spans="1:15" ht="56.25" customHeight="1">
      <c r="A53" s="2">
        <v>46</v>
      </c>
      <c r="B53" s="8" t="s">
        <v>46</v>
      </c>
      <c r="C53" s="1" t="s">
        <v>84</v>
      </c>
      <c r="D53" s="7">
        <v>15</v>
      </c>
      <c r="E53" s="7">
        <v>19.1</v>
      </c>
      <c r="F53" s="7">
        <v>26.6</v>
      </c>
      <c r="G53" s="7">
        <v>100</v>
      </c>
      <c r="H53" s="7">
        <v>100</v>
      </c>
      <c r="I53" s="7">
        <v>100</v>
      </c>
      <c r="J53" s="7">
        <v>100</v>
      </c>
      <c r="K53" s="7">
        <v>100</v>
      </c>
      <c r="L53" s="7">
        <v>100</v>
      </c>
      <c r="M53" s="7">
        <v>100</v>
      </c>
      <c r="N53" s="7">
        <v>100</v>
      </c>
      <c r="O53" s="7">
        <v>100</v>
      </c>
    </row>
    <row r="54" spans="1:15" ht="57" customHeight="1">
      <c r="A54" s="2">
        <v>47</v>
      </c>
      <c r="B54" s="8" t="s">
        <v>47</v>
      </c>
      <c r="C54" s="1" t="s">
        <v>84</v>
      </c>
      <c r="D54" s="18" t="s">
        <v>95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/>
    </row>
    <row r="55" spans="1:15" ht="54.75" customHeight="1">
      <c r="A55" s="2">
        <v>48</v>
      </c>
      <c r="B55" s="8" t="s">
        <v>106</v>
      </c>
      <c r="C55" s="1" t="s">
        <v>84</v>
      </c>
      <c r="D55" s="18" t="s">
        <v>95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0"/>
    </row>
    <row r="56" spans="1:15" ht="53.25" customHeight="1">
      <c r="A56" s="2">
        <v>49</v>
      </c>
      <c r="B56" s="8" t="s">
        <v>48</v>
      </c>
      <c r="C56" s="1" t="s">
        <v>84</v>
      </c>
      <c r="D56" s="18" t="s">
        <v>95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20"/>
    </row>
    <row r="57" spans="1:15" ht="15.75" customHeight="1">
      <c r="A57" s="2">
        <v>50</v>
      </c>
      <c r="B57" s="8" t="s">
        <v>49</v>
      </c>
      <c r="C57" s="1"/>
      <c r="D57" s="9">
        <v>0</v>
      </c>
      <c r="E57" s="9">
        <v>87</v>
      </c>
      <c r="F57" s="9">
        <v>265</v>
      </c>
      <c r="G57" s="9">
        <v>520</v>
      </c>
      <c r="H57" s="9">
        <v>0</v>
      </c>
      <c r="I57" s="9">
        <v>0</v>
      </c>
      <c r="J57" s="9">
        <v>0</v>
      </c>
      <c r="K57" s="9">
        <v>87</v>
      </c>
      <c r="L57" s="9">
        <v>265</v>
      </c>
      <c r="M57" s="9">
        <v>520</v>
      </c>
      <c r="N57" s="9">
        <v>0</v>
      </c>
      <c r="O57" s="9">
        <v>0</v>
      </c>
    </row>
    <row r="58" spans="1:15" ht="31.5" customHeight="1">
      <c r="A58" s="2">
        <v>51</v>
      </c>
      <c r="B58" s="8" t="s">
        <v>50</v>
      </c>
      <c r="C58" s="1" t="s">
        <v>84</v>
      </c>
      <c r="D58" s="7">
        <f>D57/158*100</f>
        <v>0</v>
      </c>
      <c r="E58" s="7">
        <f>E57/520*100</f>
        <v>16.73076923076923</v>
      </c>
      <c r="F58" s="7">
        <f>F57/520*100</f>
        <v>50.96153846153846</v>
      </c>
      <c r="G58" s="7">
        <f>G57/520*100</f>
        <v>100</v>
      </c>
      <c r="H58" s="7">
        <f aca="true" t="shared" si="4" ref="H58:O58">H57/158*100</f>
        <v>0</v>
      </c>
      <c r="I58" s="7">
        <f t="shared" si="4"/>
        <v>0</v>
      </c>
      <c r="J58" s="7">
        <f t="shared" si="4"/>
        <v>0</v>
      </c>
      <c r="K58" s="7">
        <f>K57/520*100</f>
        <v>16.73076923076923</v>
      </c>
      <c r="L58" s="7">
        <f>L57/520*100</f>
        <v>50.96153846153846</v>
      </c>
      <c r="M58" s="7">
        <f>M57/520*100</f>
        <v>100</v>
      </c>
      <c r="N58" s="7">
        <f t="shared" si="4"/>
        <v>0</v>
      </c>
      <c r="O58" s="7">
        <f t="shared" si="4"/>
        <v>0</v>
      </c>
    </row>
    <row r="59" spans="1:15" ht="41.25" customHeight="1">
      <c r="A59" s="2">
        <v>52</v>
      </c>
      <c r="B59" s="8" t="s">
        <v>51</v>
      </c>
      <c r="C59" s="1" t="s">
        <v>82</v>
      </c>
      <c r="D59" s="6">
        <v>0.18</v>
      </c>
      <c r="E59" s="6">
        <v>0.11465410497981157</v>
      </c>
      <c r="F59" s="6">
        <f>$D$59+F61</f>
        <v>0.1746</v>
      </c>
      <c r="G59" s="6">
        <f aca="true" t="shared" si="5" ref="G59:O59">$D$59+G61</f>
        <v>0.1692</v>
      </c>
      <c r="H59" s="6">
        <f t="shared" si="5"/>
        <v>0.1638</v>
      </c>
      <c r="I59" s="6">
        <f t="shared" si="5"/>
        <v>0.15839999999999999</v>
      </c>
      <c r="J59" s="6">
        <f t="shared" si="5"/>
        <v>0.153</v>
      </c>
      <c r="K59" s="6">
        <f t="shared" si="5"/>
        <v>0.1512</v>
      </c>
      <c r="L59" s="6">
        <f t="shared" si="5"/>
        <v>0.14939999999999998</v>
      </c>
      <c r="M59" s="6">
        <f t="shared" si="5"/>
        <v>0.1476</v>
      </c>
      <c r="N59" s="6">
        <f t="shared" si="5"/>
        <v>0.14579999999999999</v>
      </c>
      <c r="O59" s="6">
        <f t="shared" si="5"/>
        <v>0.144</v>
      </c>
    </row>
    <row r="60" spans="1:15" ht="46.5" customHeight="1">
      <c r="A60" s="2">
        <v>53</v>
      </c>
      <c r="B60" s="8" t="s">
        <v>52</v>
      </c>
      <c r="C60" s="1" t="s">
        <v>82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</row>
    <row r="61" spans="1:15" ht="55.5" customHeight="1">
      <c r="A61" s="2">
        <v>54</v>
      </c>
      <c r="B61" s="8" t="s">
        <v>53</v>
      </c>
      <c r="C61" s="1" t="s">
        <v>82</v>
      </c>
      <c r="D61" s="6">
        <v>0</v>
      </c>
      <c r="E61" s="6">
        <v>0</v>
      </c>
      <c r="F61" s="6">
        <f>-$D$59*0.03</f>
        <v>-0.005399999999999999</v>
      </c>
      <c r="G61" s="6">
        <f>-$D$59*0.06</f>
        <v>-0.010799999999999999</v>
      </c>
      <c r="H61" s="6">
        <f>-$D$59*0.09</f>
        <v>-0.0162</v>
      </c>
      <c r="I61" s="6">
        <f>-$D$59*0.12</f>
        <v>-0.021599999999999998</v>
      </c>
      <c r="J61" s="6">
        <f>-$D$59*0.15</f>
        <v>-0.027</v>
      </c>
      <c r="K61" s="6">
        <f>-$D$59*0.16</f>
        <v>-0.0288</v>
      </c>
      <c r="L61" s="6">
        <f>-$D$59*0.17</f>
        <v>-0.030600000000000002</v>
      </c>
      <c r="M61" s="6">
        <f>-$D$59*0.18</f>
        <v>-0.0324</v>
      </c>
      <c r="N61" s="6">
        <f>-$D$59*0.19</f>
        <v>-0.0342</v>
      </c>
      <c r="O61" s="6">
        <f>-$D$59*0.2</f>
        <v>-0.036</v>
      </c>
    </row>
    <row r="62" spans="1:15" ht="42.75" customHeight="1">
      <c r="A62" s="2">
        <v>55</v>
      </c>
      <c r="B62" s="8" t="s">
        <v>54</v>
      </c>
      <c r="C62" s="1" t="s">
        <v>82</v>
      </c>
      <c r="D62" s="6">
        <v>0</v>
      </c>
      <c r="E62" s="6">
        <v>0</v>
      </c>
      <c r="F62" s="6">
        <v>0</v>
      </c>
      <c r="G62" s="6">
        <f>-D60</f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</row>
    <row r="63" spans="1:15" ht="54.75" customHeight="1">
      <c r="A63" s="2">
        <v>56</v>
      </c>
      <c r="B63" s="8" t="s">
        <v>55</v>
      </c>
      <c r="C63" s="1"/>
      <c r="D63" s="6">
        <v>0</v>
      </c>
      <c r="E63" s="6">
        <v>0</v>
      </c>
      <c r="F63" s="6">
        <v>0</v>
      </c>
      <c r="G63" s="6">
        <f>-D60/D59</f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</row>
    <row r="64" spans="1:15" ht="40.5" customHeight="1">
      <c r="A64" s="2">
        <v>57</v>
      </c>
      <c r="B64" s="8" t="s">
        <v>56</v>
      </c>
      <c r="C64" s="1" t="s">
        <v>86</v>
      </c>
      <c r="D64" s="6">
        <v>4</v>
      </c>
      <c r="E64" s="6">
        <v>3.93</v>
      </c>
      <c r="F64" s="6">
        <f>$D$64+F66</f>
        <v>3.88</v>
      </c>
      <c r="G64" s="6">
        <f aca="true" t="shared" si="6" ref="G64:O64">$D$64+G66</f>
        <v>3.76</v>
      </c>
      <c r="H64" s="6">
        <f t="shared" si="6"/>
        <v>3.64</v>
      </c>
      <c r="I64" s="6">
        <f t="shared" si="6"/>
        <v>3.52</v>
      </c>
      <c r="J64" s="6">
        <f t="shared" si="6"/>
        <v>3.4</v>
      </c>
      <c r="K64" s="6">
        <f t="shared" si="6"/>
        <v>3.36</v>
      </c>
      <c r="L64" s="6">
        <f t="shared" si="6"/>
        <v>3.32</v>
      </c>
      <c r="M64" s="6">
        <f t="shared" si="6"/>
        <v>3.2800000000000002</v>
      </c>
      <c r="N64" s="6">
        <f t="shared" si="6"/>
        <v>3.24</v>
      </c>
      <c r="O64" s="6">
        <f t="shared" si="6"/>
        <v>3.2</v>
      </c>
    </row>
    <row r="65" spans="1:15" ht="28.5" customHeight="1">
      <c r="A65" s="2">
        <v>58</v>
      </c>
      <c r="B65" s="8" t="s">
        <v>57</v>
      </c>
      <c r="C65" s="1" t="s">
        <v>86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</row>
    <row r="66" spans="1:15" ht="56.25" customHeight="1">
      <c r="A66" s="2">
        <v>59</v>
      </c>
      <c r="B66" s="8" t="s">
        <v>58</v>
      </c>
      <c r="C66" s="1" t="s">
        <v>86</v>
      </c>
      <c r="D66" s="6">
        <v>0</v>
      </c>
      <c r="E66" s="6">
        <v>-0.67</v>
      </c>
      <c r="F66" s="6">
        <f>-$D$64*0.03</f>
        <v>-0.12</v>
      </c>
      <c r="G66" s="6">
        <f>-$D$64*0.06</f>
        <v>-0.24</v>
      </c>
      <c r="H66" s="6">
        <f>-$D$64*0.09</f>
        <v>-0.36</v>
      </c>
      <c r="I66" s="6">
        <f>-$D$64*0.12</f>
        <v>-0.48</v>
      </c>
      <c r="J66" s="6">
        <f>-$D$64*0.15</f>
        <v>-0.6</v>
      </c>
      <c r="K66" s="6">
        <f>-$D$64*0.16</f>
        <v>-0.64</v>
      </c>
      <c r="L66" s="6">
        <f>-$D$64*0.17</f>
        <v>-0.68</v>
      </c>
      <c r="M66" s="6">
        <f>-$D$64*0.18</f>
        <v>-0.72</v>
      </c>
      <c r="N66" s="6">
        <f>-$D$64*0.19</f>
        <v>-0.76</v>
      </c>
      <c r="O66" s="6">
        <f>-$D$64*0.2</f>
        <v>-0.8</v>
      </c>
    </row>
    <row r="67" spans="1:15" ht="40.5" customHeight="1">
      <c r="A67" s="2">
        <v>60</v>
      </c>
      <c r="B67" s="8" t="s">
        <v>59</v>
      </c>
      <c r="C67" s="1" t="s">
        <v>86</v>
      </c>
      <c r="D67" s="6">
        <v>0</v>
      </c>
      <c r="E67" s="6">
        <v>0</v>
      </c>
      <c r="F67" s="6">
        <v>0</v>
      </c>
      <c r="G67" s="6">
        <f>-D65</f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</row>
    <row r="68" spans="1:15" ht="57" customHeight="1">
      <c r="A68" s="2">
        <v>61</v>
      </c>
      <c r="B68" s="8" t="s">
        <v>60</v>
      </c>
      <c r="C68" s="1"/>
      <c r="D68" s="6">
        <v>0</v>
      </c>
      <c r="E68" s="6">
        <v>0</v>
      </c>
      <c r="F68" s="6">
        <v>0</v>
      </c>
      <c r="G68" s="6">
        <f>-D65/D64</f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</row>
    <row r="69" spans="1:15" ht="41.25" customHeight="1">
      <c r="A69" s="2">
        <v>62</v>
      </c>
      <c r="B69" s="8" t="s">
        <v>61</v>
      </c>
      <c r="C69" s="1" t="s">
        <v>88</v>
      </c>
      <c r="D69" s="6">
        <v>3.4</v>
      </c>
      <c r="E69" s="6">
        <v>3.371</v>
      </c>
      <c r="F69" s="6">
        <f>$E$69+F71</f>
        <v>3.269</v>
      </c>
      <c r="G69" s="6">
        <f aca="true" t="shared" si="7" ref="G69:O69">$E$69+G71</f>
        <v>3.167</v>
      </c>
      <c r="H69" s="6">
        <f t="shared" si="7"/>
        <v>3.065</v>
      </c>
      <c r="I69" s="6">
        <f t="shared" si="7"/>
        <v>2.963</v>
      </c>
      <c r="J69" s="6">
        <f t="shared" si="7"/>
        <v>2.8609999999999998</v>
      </c>
      <c r="K69" s="6">
        <f t="shared" si="7"/>
        <v>2.827</v>
      </c>
      <c r="L69" s="6">
        <f t="shared" si="7"/>
        <v>2.793</v>
      </c>
      <c r="M69" s="6">
        <f t="shared" si="7"/>
        <v>2.759</v>
      </c>
      <c r="N69" s="6">
        <f t="shared" si="7"/>
        <v>2.725</v>
      </c>
      <c r="O69" s="6">
        <f t="shared" si="7"/>
        <v>2.691</v>
      </c>
    </row>
    <row r="70" spans="1:15" ht="42" customHeight="1">
      <c r="A70" s="2">
        <v>63</v>
      </c>
      <c r="B70" s="8" t="s">
        <v>62</v>
      </c>
      <c r="C70" s="1" t="s">
        <v>88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</row>
    <row r="71" spans="1:15" ht="54" customHeight="1">
      <c r="A71" s="2">
        <v>64</v>
      </c>
      <c r="B71" s="8" t="s">
        <v>63</v>
      </c>
      <c r="C71" s="1" t="s">
        <v>88</v>
      </c>
      <c r="D71" s="6">
        <v>0</v>
      </c>
      <c r="E71" s="6">
        <v>0.029</v>
      </c>
      <c r="F71" s="6">
        <f>-$D$69*0.03</f>
        <v>-0.102</v>
      </c>
      <c r="G71" s="6">
        <f>-$D$69*0.06</f>
        <v>-0.204</v>
      </c>
      <c r="H71" s="6">
        <f>-$D$69*0.09</f>
        <v>-0.306</v>
      </c>
      <c r="I71" s="6">
        <f>-$D$69*0.12</f>
        <v>-0.408</v>
      </c>
      <c r="J71" s="6">
        <f>-$D$69*0.15</f>
        <v>-0.51</v>
      </c>
      <c r="K71" s="6">
        <f>-$D$69*0.16</f>
        <v>-0.544</v>
      </c>
      <c r="L71" s="6">
        <f>-$D$69*0.17</f>
        <v>-0.5780000000000001</v>
      </c>
      <c r="M71" s="6">
        <f>-$D$69*0.18</f>
        <v>-0.612</v>
      </c>
      <c r="N71" s="6">
        <f>-$D$69*0.19</f>
        <v>-0.646</v>
      </c>
      <c r="O71" s="6">
        <f>-$D$69*0.2</f>
        <v>-0.68</v>
      </c>
    </row>
    <row r="72" spans="1:15" ht="42.75" customHeight="1">
      <c r="A72" s="2">
        <v>65</v>
      </c>
      <c r="B72" s="8" t="s">
        <v>64</v>
      </c>
      <c r="C72" s="1" t="s">
        <v>88</v>
      </c>
      <c r="D72" s="6">
        <v>0</v>
      </c>
      <c r="E72" s="6">
        <v>0</v>
      </c>
      <c r="F72" s="6">
        <f>-D70</f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</row>
    <row r="73" spans="1:15" ht="57" customHeight="1">
      <c r="A73" s="2">
        <v>66</v>
      </c>
      <c r="B73" s="8" t="s">
        <v>65</v>
      </c>
      <c r="C73" s="1"/>
      <c r="D73" s="6">
        <v>0</v>
      </c>
      <c r="E73" s="6">
        <v>0</v>
      </c>
      <c r="F73" s="6">
        <f>-D70/D69</f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</row>
    <row r="74" spans="1:15" ht="55.5" customHeight="1">
      <c r="A74" s="2">
        <v>67</v>
      </c>
      <c r="B74" s="8" t="s">
        <v>66</v>
      </c>
      <c r="C74" s="1" t="s">
        <v>87</v>
      </c>
      <c r="D74" s="18" t="s">
        <v>95</v>
      </c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20"/>
    </row>
    <row r="75" spans="1:15" ht="43.5" customHeight="1">
      <c r="A75" s="2">
        <v>68</v>
      </c>
      <c r="B75" s="8" t="s">
        <v>67</v>
      </c>
      <c r="C75" s="1" t="s">
        <v>87</v>
      </c>
      <c r="D75" s="18" t="s">
        <v>95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20"/>
    </row>
    <row r="76" spans="1:15" ht="55.5" customHeight="1">
      <c r="A76" s="2">
        <v>69</v>
      </c>
      <c r="B76" s="8" t="s">
        <v>68</v>
      </c>
      <c r="C76" s="1" t="s">
        <v>87</v>
      </c>
      <c r="D76" s="18" t="s">
        <v>95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20"/>
    </row>
    <row r="77" spans="1:15" ht="42" customHeight="1">
      <c r="A77" s="2">
        <v>70</v>
      </c>
      <c r="B77" s="8" t="s">
        <v>69</v>
      </c>
      <c r="C77" s="1" t="s">
        <v>87</v>
      </c>
      <c r="D77" s="18" t="s">
        <v>95</v>
      </c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20"/>
    </row>
    <row r="78" spans="1:15" ht="57" customHeight="1">
      <c r="A78" s="2">
        <v>71</v>
      </c>
      <c r="B78" s="8" t="s">
        <v>70</v>
      </c>
      <c r="C78" s="1"/>
      <c r="D78" s="18" t="s">
        <v>95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20"/>
    </row>
    <row r="79" spans="1:15" ht="27" customHeight="1">
      <c r="A79" s="21" t="s">
        <v>71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3"/>
    </row>
    <row r="80" spans="1:15" ht="31.5" customHeight="1">
      <c r="A80" s="2">
        <v>72</v>
      </c>
      <c r="B80" s="8" t="s">
        <v>72</v>
      </c>
      <c r="C80" s="1" t="s">
        <v>90</v>
      </c>
      <c r="D80" s="18" t="s">
        <v>97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20"/>
    </row>
    <row r="81" spans="1:15" ht="22.5" customHeight="1">
      <c r="A81" s="2">
        <v>73</v>
      </c>
      <c r="B81" s="8" t="s">
        <v>73</v>
      </c>
      <c r="C81" s="1" t="s">
        <v>91</v>
      </c>
      <c r="D81" s="18" t="s">
        <v>95</v>
      </c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20"/>
    </row>
    <row r="82" spans="1:17" ht="27.75" customHeight="1">
      <c r="A82" s="2">
        <v>74</v>
      </c>
      <c r="B82" s="8" t="s">
        <v>74</v>
      </c>
      <c r="C82" s="1" t="s">
        <v>84</v>
      </c>
      <c r="D82" s="13">
        <v>5.82</v>
      </c>
      <c r="E82" s="13">
        <v>5.73</v>
      </c>
      <c r="F82" s="13">
        <v>5.64</v>
      </c>
      <c r="G82" s="13">
        <v>5.55</v>
      </c>
      <c r="H82" s="13">
        <v>5.46</v>
      </c>
      <c r="I82" s="13">
        <v>5.37</v>
      </c>
      <c r="J82" s="13">
        <v>5.28</v>
      </c>
      <c r="K82" s="13">
        <v>5.19</v>
      </c>
      <c r="L82" s="13">
        <v>5.08</v>
      </c>
      <c r="M82" s="13">
        <v>4.91</v>
      </c>
      <c r="N82" s="13">
        <v>4.82</v>
      </c>
      <c r="O82" s="13">
        <v>4.72</v>
      </c>
      <c r="Q82" s="13"/>
    </row>
    <row r="83" spans="1:15" ht="21" customHeight="1">
      <c r="A83" s="2">
        <v>75</v>
      </c>
      <c r="B83" s="8" t="s">
        <v>75</v>
      </c>
      <c r="C83" s="1" t="s">
        <v>84</v>
      </c>
      <c r="D83" s="13">
        <v>16</v>
      </c>
      <c r="E83" s="13">
        <v>14.45</v>
      </c>
      <c r="F83" s="13">
        <v>13.4</v>
      </c>
      <c r="G83" s="13">
        <v>13</v>
      </c>
      <c r="H83" s="13">
        <v>12.6</v>
      </c>
      <c r="I83" s="13">
        <v>12.2</v>
      </c>
      <c r="J83" s="13">
        <v>11.8</v>
      </c>
      <c r="K83" s="13">
        <v>11.4</v>
      </c>
      <c r="L83" s="13">
        <v>11</v>
      </c>
      <c r="M83" s="13">
        <v>10.85</v>
      </c>
      <c r="N83" s="13">
        <v>10.7</v>
      </c>
      <c r="O83" s="13">
        <v>10.6</v>
      </c>
    </row>
    <row r="84" spans="1:15" ht="20.25" customHeight="1">
      <c r="A84" s="2">
        <v>76</v>
      </c>
      <c r="B84" s="8" t="s">
        <v>76</v>
      </c>
      <c r="C84" s="1" t="s">
        <v>84</v>
      </c>
      <c r="D84" s="13">
        <v>14</v>
      </c>
      <c r="E84" s="13">
        <v>13.6</v>
      </c>
      <c r="F84" s="13">
        <v>13.2</v>
      </c>
      <c r="G84" s="13">
        <v>12.8</v>
      </c>
      <c r="H84" s="13">
        <v>12.4</v>
      </c>
      <c r="I84" s="13">
        <v>12</v>
      </c>
      <c r="J84" s="13">
        <v>11.6</v>
      </c>
      <c r="K84" s="13">
        <v>11.2</v>
      </c>
      <c r="L84" s="13">
        <v>10.8</v>
      </c>
      <c r="M84" s="13">
        <v>10.4</v>
      </c>
      <c r="N84" s="13">
        <v>10</v>
      </c>
      <c r="O84" s="13">
        <v>9.8</v>
      </c>
    </row>
    <row r="85" spans="1:15" ht="27.75" customHeight="1">
      <c r="A85" s="2">
        <v>77</v>
      </c>
      <c r="B85" s="8" t="s">
        <v>77</v>
      </c>
      <c r="C85" s="1" t="s">
        <v>92</v>
      </c>
      <c r="D85" s="6">
        <v>0.47</v>
      </c>
      <c r="E85" s="6">
        <v>0.456</v>
      </c>
      <c r="F85" s="6">
        <v>0.442</v>
      </c>
      <c r="G85" s="6">
        <v>0.428</v>
      </c>
      <c r="H85" s="6">
        <v>0.414</v>
      </c>
      <c r="I85" s="6">
        <v>0.4</v>
      </c>
      <c r="J85" s="6">
        <v>0.386</v>
      </c>
      <c r="K85" s="6">
        <v>0.372</v>
      </c>
      <c r="L85" s="6">
        <v>0.358</v>
      </c>
      <c r="M85" s="6">
        <v>0.344</v>
      </c>
      <c r="N85" s="6">
        <v>0.33</v>
      </c>
      <c r="O85" s="6">
        <v>0.316</v>
      </c>
    </row>
    <row r="86" spans="1:15" ht="28.5" customHeight="1">
      <c r="A86" s="21" t="s">
        <v>78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3"/>
    </row>
    <row r="87" spans="1:15" ht="60.75" customHeight="1">
      <c r="A87" s="2">
        <v>78</v>
      </c>
      <c r="B87" s="8" t="s">
        <v>79</v>
      </c>
      <c r="C87" s="1" t="s">
        <v>93</v>
      </c>
      <c r="D87" s="15" t="s">
        <v>98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7"/>
    </row>
    <row r="88" spans="1:15" ht="65.25" customHeight="1">
      <c r="A88" s="2">
        <v>79</v>
      </c>
      <c r="B88" s="8" t="s">
        <v>80</v>
      </c>
      <c r="C88" s="1" t="s">
        <v>93</v>
      </c>
      <c r="D88" s="15" t="s">
        <v>98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7"/>
    </row>
  </sheetData>
  <sheetProtection/>
  <mergeCells count="37">
    <mergeCell ref="D80:O80"/>
    <mergeCell ref="A4:A5"/>
    <mergeCell ref="B4:B5"/>
    <mergeCell ref="C4:C5"/>
    <mergeCell ref="D4:O4"/>
    <mergeCell ref="A12:O12"/>
    <mergeCell ref="A17:O17"/>
    <mergeCell ref="A46:O46"/>
    <mergeCell ref="D36:O36"/>
    <mergeCell ref="D16:O16"/>
    <mergeCell ref="K1:O1"/>
    <mergeCell ref="A6:O6"/>
    <mergeCell ref="D10:O10"/>
    <mergeCell ref="D47:O47"/>
    <mergeCell ref="D44:O44"/>
    <mergeCell ref="D45:O45"/>
    <mergeCell ref="D40:O40"/>
    <mergeCell ref="A2:O2"/>
    <mergeCell ref="D54:O54"/>
    <mergeCell ref="D55:O55"/>
    <mergeCell ref="D56:O56"/>
    <mergeCell ref="D37:O37"/>
    <mergeCell ref="D38:O38"/>
    <mergeCell ref="D39:O39"/>
    <mergeCell ref="D49:O49"/>
    <mergeCell ref="D50:O50"/>
    <mergeCell ref="D52:O52"/>
    <mergeCell ref="D87:O87"/>
    <mergeCell ref="D88:O88"/>
    <mergeCell ref="D74:O74"/>
    <mergeCell ref="D75:O75"/>
    <mergeCell ref="D76:O76"/>
    <mergeCell ref="D77:O77"/>
    <mergeCell ref="D78:O78"/>
    <mergeCell ref="A86:O86"/>
    <mergeCell ref="D81:O81"/>
    <mergeCell ref="A79:O7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Grozz</dc:creator>
  <cp:keywords/>
  <dc:description/>
  <cp:lastModifiedBy>tb1</cp:lastModifiedBy>
  <cp:lastPrinted>2010-07-20T04:47:14Z</cp:lastPrinted>
  <dcterms:created xsi:type="dcterms:W3CDTF">2010-05-17T17:33:31Z</dcterms:created>
  <dcterms:modified xsi:type="dcterms:W3CDTF">2010-12-11T07:41:52Z</dcterms:modified>
  <cp:category/>
  <cp:version/>
  <cp:contentType/>
  <cp:contentStatus/>
</cp:coreProperties>
</file>