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 refMode="R1C1"/>
</workbook>
</file>

<file path=xl/sharedStrings.xml><?xml version="1.0" encoding="utf-8"?>
<sst xmlns="http://schemas.openxmlformats.org/spreadsheetml/2006/main" count="248" uniqueCount="55">
  <si>
    <t>№ п/п</t>
  </si>
  <si>
    <t>Наименование мероприятий</t>
  </si>
  <si>
    <t>Источник финансирования</t>
  </si>
  <si>
    <t>Срок исполнения</t>
  </si>
  <si>
    <t>Финансирование по источникам затрат.</t>
  </si>
  <si>
    <t>Результат</t>
  </si>
  <si>
    <t>тыс.руб</t>
  </si>
  <si>
    <t>Федеральный бюджет</t>
  </si>
  <si>
    <t>2010-2020</t>
  </si>
  <si>
    <t xml:space="preserve">Финансирование по годам </t>
  </si>
  <si>
    <t>Республиканский бюджет</t>
  </si>
  <si>
    <t>Местный бюджет</t>
  </si>
  <si>
    <t>Внебюджетные фонды</t>
  </si>
  <si>
    <t>Итого по теме:</t>
  </si>
  <si>
    <t xml:space="preserve">  Финансирование</t>
  </si>
  <si>
    <t>Снижение тепловых потерь конструктивных элементов зданий</t>
  </si>
  <si>
    <t>Внедрение энергосберегающих светильников в местах общего пользования</t>
  </si>
  <si>
    <t>1.</t>
  </si>
  <si>
    <t>2.</t>
  </si>
  <si>
    <t>3.</t>
  </si>
  <si>
    <t xml:space="preserve">Мероприятия Программы энергосбережения города Новочебоксарска на 2010-2015 годы и на период до 2020 года </t>
  </si>
  <si>
    <t>4.</t>
  </si>
  <si>
    <t>Реконструкция (строительство) тепловых сетей в Ивановском микрорайоне</t>
  </si>
  <si>
    <t>Строительство тепловых сетей между ТК-22 "К" по ул. Коммунистическая и Ивановским мкр.</t>
  </si>
  <si>
    <t>Замена устаревших трансформаторов ТСМА на ТМ</t>
  </si>
  <si>
    <t>Модернизация насосных агрегатов водозаборных сооружений</t>
  </si>
  <si>
    <t>Внедрение автоматизированной системы учета электрической энергии (АСКУЭ) в МУП "Водоканал"</t>
  </si>
  <si>
    <t>Реконструкция контактного резервуара-усреднителя МУП "Водоканал"</t>
  </si>
  <si>
    <t>Внедрение автоматизированных тепловых пунктов на ВОС, насосной станции II подъема, БКО, хлораторной, БМБП, АБК, КНС-1 в МУП "Водоканал"</t>
  </si>
  <si>
    <t>Проведение аудита зданий и инженерных сетей</t>
  </si>
  <si>
    <t>2010-2015</t>
  </si>
  <si>
    <t>2011-2020</t>
  </si>
  <si>
    <t>2013-2015</t>
  </si>
  <si>
    <t>2013-2020</t>
  </si>
  <si>
    <t>2011-2012</t>
  </si>
  <si>
    <t>2011-2013</t>
  </si>
  <si>
    <t>2010-2011</t>
  </si>
  <si>
    <t>Организация учета потребления холодного водоснабжения с диспетчеризацией в жилом фонде</t>
  </si>
  <si>
    <t>Экономия составит 3,98 млн.руб. Снижение затрат на СМР - 17%</t>
  </si>
  <si>
    <t>Экономический эффект составит 796 тыс. руб./год (896,2 Гкал.)</t>
  </si>
  <si>
    <t>Экономия 113,8 тыс.кВт-час. за 10 лет</t>
  </si>
  <si>
    <t>Бюджетные организации</t>
  </si>
  <si>
    <t>Жилой фонд</t>
  </si>
  <si>
    <t>Итого: по жилому фонду</t>
  </si>
  <si>
    <t>Итого: по бюджетной сфере</t>
  </si>
  <si>
    <t xml:space="preserve">Проведение энергетических обследований </t>
  </si>
  <si>
    <t>Снижение тепловых потерь конструктивных элементов зданий (теплоизоляция трубопроводов)</t>
  </si>
  <si>
    <t>Внедрение узлов регулирования потребления тепловой энергии и ГВС</t>
  </si>
  <si>
    <t>2016-2020</t>
  </si>
  <si>
    <t>Внедрение узлов  регулирования потребления тепловой энергии и системы диспетчерского управления</t>
  </si>
  <si>
    <t>итого всего</t>
  </si>
  <si>
    <t>9.</t>
  </si>
  <si>
    <t>Выявление бесхозяйных огбъектов недвижимого имущества, исполь-зуемых для передачи энергети-ческих ресурсов, организация постановки в установленном порядке таких объектов на учет, признание права муниципальной собственности на бесхозяйные объекты недвижимого имущества</t>
  </si>
  <si>
    <t>В пределах финансирования на основную деятельность</t>
  </si>
  <si>
    <t>Приложение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</si>
</sst>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1" fontId="11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1" fontId="11" fillId="0" borderId="20" xfId="0" applyNumberFormat="1" applyFont="1" applyFill="1" applyBorder="1" applyAlignment="1">
      <alignment horizontal="center" vertical="top" wrapText="1"/>
    </xf>
    <xf numFmtId="1" fontId="8" fillId="0" borderId="21" xfId="0" applyNumberFormat="1" applyFont="1" applyFill="1" applyBorder="1" applyAlignment="1" applyProtection="1">
      <alignment horizontal="center" vertical="top"/>
      <protection locked="0"/>
    </xf>
    <xf numFmtId="1" fontId="8" fillId="0" borderId="22" xfId="0" applyNumberFormat="1" applyFont="1" applyFill="1" applyBorder="1" applyAlignment="1" applyProtection="1">
      <alignment horizontal="center" vertical="top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" fontId="2" fillId="0" borderId="24" xfId="0" applyNumberFormat="1" applyFont="1" applyFill="1" applyBorder="1" applyAlignment="1" applyProtection="1">
      <alignment horizontal="center" vertical="top"/>
      <protection locked="0"/>
    </xf>
    <xf numFmtId="1" fontId="11" fillId="0" borderId="25" xfId="0" applyNumberFormat="1" applyFont="1" applyFill="1" applyBorder="1" applyAlignment="1">
      <alignment horizontal="center" vertical="top" wrapText="1"/>
    </xf>
    <xf numFmtId="1" fontId="8" fillId="0" borderId="26" xfId="0" applyNumberFormat="1" applyFont="1" applyFill="1" applyBorder="1" applyAlignment="1" applyProtection="1">
      <alignment horizontal="center" vertical="top"/>
      <protection locked="0"/>
    </xf>
    <xf numFmtId="1" fontId="3" fillId="0" borderId="20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 applyProtection="1">
      <alignment horizontal="center" vertical="top"/>
      <protection locked="0"/>
    </xf>
    <xf numFmtId="1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1" fontId="3" fillId="0" borderId="25" xfId="0" applyNumberFormat="1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 applyProtection="1">
      <alignment horizontal="center" vertical="top" wrapText="1"/>
      <protection locked="0"/>
    </xf>
    <xf numFmtId="1" fontId="11" fillId="0" borderId="21" xfId="0" applyNumberFormat="1" applyFont="1" applyFill="1" applyBorder="1" applyAlignment="1">
      <alignment horizontal="center" vertical="top" wrapText="1"/>
    </xf>
    <xf numFmtId="1" fontId="11" fillId="0" borderId="27" xfId="0" applyNumberFormat="1" applyFont="1" applyFill="1" applyBorder="1" applyAlignment="1">
      <alignment horizontal="center" vertical="top" wrapText="1"/>
    </xf>
    <xf numFmtId="1" fontId="8" fillId="0" borderId="28" xfId="0" applyNumberFormat="1" applyFont="1" applyFill="1" applyBorder="1" applyAlignment="1" applyProtection="1">
      <alignment horizontal="center" vertical="top"/>
      <protection locked="0"/>
    </xf>
    <xf numFmtId="0" fontId="2" fillId="0" borderId="29" xfId="0" applyFont="1" applyFill="1" applyBorder="1" applyAlignment="1" applyProtection="1">
      <alignment horizontal="center" vertical="top" wrapText="1"/>
      <protection locked="0"/>
    </xf>
    <xf numFmtId="1" fontId="11" fillId="0" borderId="30" xfId="0" applyNumberFormat="1" applyFont="1" applyFill="1" applyBorder="1" applyAlignment="1">
      <alignment horizontal="center" vertical="top" wrapText="1"/>
    </xf>
    <xf numFmtId="1" fontId="8" fillId="0" borderId="31" xfId="0" applyNumberFormat="1" applyFont="1" applyFill="1" applyBorder="1" applyAlignment="1" applyProtection="1">
      <alignment horizontal="center" vertical="top"/>
      <protection locked="0"/>
    </xf>
    <xf numFmtId="1" fontId="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>
      <alignment horizontal="center" vertical="top" wrapText="1"/>
    </xf>
    <xf numFmtId="1" fontId="2" fillId="0" borderId="32" xfId="0" applyNumberFormat="1" applyFont="1" applyFill="1" applyBorder="1" applyAlignment="1" applyProtection="1">
      <alignment horizontal="center" vertical="top"/>
      <protection locked="0"/>
    </xf>
    <xf numFmtId="1" fontId="3" fillId="0" borderId="13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1" fontId="2" fillId="0" borderId="34" xfId="0" applyNumberFormat="1" applyFont="1" applyFill="1" applyBorder="1" applyAlignment="1" applyProtection="1">
      <alignment horizontal="center" vertical="top"/>
      <protection locked="0"/>
    </xf>
    <xf numFmtId="1" fontId="2" fillId="0" borderId="35" xfId="0" applyNumberFormat="1" applyFont="1" applyFill="1" applyBorder="1" applyAlignment="1" applyProtection="1">
      <alignment horizontal="center" vertical="top"/>
      <protection locked="0"/>
    </xf>
    <xf numFmtId="0" fontId="12" fillId="0" borderId="10" xfId="0" applyFont="1" applyBorder="1" applyAlignment="1">
      <alignment/>
    </xf>
    <xf numFmtId="1" fontId="2" fillId="0" borderId="36" xfId="0" applyNumberFormat="1" applyFont="1" applyFill="1" applyBorder="1" applyAlignment="1" applyProtection="1">
      <alignment horizontal="center" vertical="top"/>
      <protection locked="0"/>
    </xf>
    <xf numFmtId="1" fontId="2" fillId="0" borderId="16" xfId="0" applyNumberFormat="1" applyFont="1" applyFill="1" applyBorder="1" applyAlignment="1" applyProtection="1">
      <alignment horizontal="center" vertical="top"/>
      <protection locked="0"/>
    </xf>
    <xf numFmtId="1" fontId="11" fillId="0" borderId="23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1" fontId="8" fillId="0" borderId="15" xfId="0" applyNumberFormat="1" applyFont="1" applyFill="1" applyBorder="1" applyAlignment="1" applyProtection="1">
      <alignment horizontal="center" vertical="top"/>
      <protection locked="0"/>
    </xf>
    <xf numFmtId="1" fontId="8" fillId="0" borderId="30" xfId="0" applyNumberFormat="1" applyFont="1" applyFill="1" applyBorder="1" applyAlignment="1" applyProtection="1">
      <alignment horizontal="center" vertical="top"/>
      <protection locked="0"/>
    </xf>
    <xf numFmtId="1" fontId="8" fillId="0" borderId="37" xfId="0" applyNumberFormat="1" applyFont="1" applyFill="1" applyBorder="1" applyAlignment="1" applyProtection="1">
      <alignment horizontal="center" vertical="top"/>
      <protection locked="0"/>
    </xf>
    <xf numFmtId="1" fontId="2" fillId="0" borderId="38" xfId="0" applyNumberFormat="1" applyFont="1" applyFill="1" applyBorder="1" applyAlignment="1">
      <alignment horizontal="center" vertical="top"/>
    </xf>
    <xf numFmtId="1" fontId="2" fillId="0" borderId="39" xfId="0" applyNumberFormat="1" applyFont="1" applyFill="1" applyBorder="1" applyAlignment="1">
      <alignment horizontal="center" vertical="top"/>
    </xf>
    <xf numFmtId="0" fontId="13" fillId="0" borderId="40" xfId="0" applyFont="1" applyFill="1" applyBorder="1" applyAlignment="1" applyProtection="1">
      <alignment horizontal="center" vertical="top" wrapText="1"/>
      <protection locked="0"/>
    </xf>
    <xf numFmtId="0" fontId="13" fillId="0" borderId="41" xfId="0" applyFont="1" applyFill="1" applyBorder="1" applyAlignment="1" applyProtection="1">
      <alignment horizontal="center" vertical="top" wrapText="1"/>
      <protection locked="0"/>
    </xf>
    <xf numFmtId="0" fontId="13" fillId="0" borderId="42" xfId="0" applyFont="1" applyFill="1" applyBorder="1" applyAlignment="1" applyProtection="1">
      <alignment horizontal="center" vertical="top" wrapText="1"/>
      <protection locked="0"/>
    </xf>
    <xf numFmtId="1" fontId="8" fillId="0" borderId="43" xfId="0" applyNumberFormat="1" applyFont="1" applyFill="1" applyBorder="1" applyAlignment="1" applyProtection="1">
      <alignment horizontal="center" vertical="top"/>
      <protection locked="0"/>
    </xf>
    <xf numFmtId="1" fontId="3" fillId="0" borderId="30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1" fontId="8" fillId="0" borderId="19" xfId="0" applyNumberFormat="1" applyFont="1" applyFill="1" applyBorder="1" applyAlignment="1" applyProtection="1">
      <alignment horizontal="center" vertical="top"/>
      <protection locked="0"/>
    </xf>
    <xf numFmtId="1" fontId="8" fillId="0" borderId="2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1" fontId="2" fillId="0" borderId="22" xfId="0" applyNumberFormat="1" applyFont="1" applyFill="1" applyBorder="1" applyAlignment="1" applyProtection="1">
      <alignment horizontal="center" vertical="top"/>
      <protection locked="0"/>
    </xf>
    <xf numFmtId="1" fontId="2" fillId="0" borderId="46" xfId="0" applyNumberFormat="1" applyFont="1" applyFill="1" applyBorder="1" applyAlignment="1" applyProtection="1">
      <alignment horizontal="center" vertical="top"/>
      <protection locked="0"/>
    </xf>
    <xf numFmtId="1" fontId="2" fillId="0" borderId="47" xfId="0" applyNumberFormat="1" applyFont="1" applyFill="1" applyBorder="1" applyAlignment="1" applyProtection="1">
      <alignment horizontal="center" vertical="top"/>
      <protection locked="0"/>
    </xf>
    <xf numFmtId="1" fontId="11" fillId="0" borderId="48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/>
    </xf>
    <xf numFmtId="0" fontId="2" fillId="0" borderId="3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0" borderId="30" xfId="0" applyFont="1" applyBorder="1" applyAlignment="1">
      <alignment horizontal="justify" vertical="top"/>
    </xf>
    <xf numFmtId="0" fontId="3" fillId="0" borderId="11" xfId="0" applyFont="1" applyBorder="1" applyAlignment="1">
      <alignment horizontal="center" vertical="top" wrapText="1"/>
    </xf>
    <xf numFmtId="0" fontId="0" fillId="0" borderId="39" xfId="0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1" fontId="2" fillId="0" borderId="28" xfId="0" applyNumberFormat="1" applyFont="1" applyFill="1" applyBorder="1" applyAlignment="1" applyProtection="1">
      <alignment horizontal="center" vertical="top"/>
      <protection locked="0"/>
    </xf>
    <xf numFmtId="0" fontId="12" fillId="0" borderId="4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1" fontId="11" fillId="0" borderId="49" xfId="0" applyNumberFormat="1" applyFont="1" applyFill="1" applyBorder="1" applyAlignment="1">
      <alignment horizontal="center" vertical="top" wrapText="1"/>
    </xf>
    <xf numFmtId="1" fontId="8" fillId="0" borderId="50" xfId="0" applyNumberFormat="1" applyFont="1" applyFill="1" applyBorder="1" applyAlignment="1" applyProtection="1">
      <alignment horizontal="center" vertical="top"/>
      <protection locked="0"/>
    </xf>
    <xf numFmtId="1" fontId="8" fillId="0" borderId="5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9" fontId="0" fillId="0" borderId="0" xfId="0" applyNumberFormat="1" applyFill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1" fontId="8" fillId="0" borderId="19" xfId="0" applyNumberFormat="1" applyFont="1" applyFill="1" applyBorder="1" applyAlignment="1" applyProtection="1">
      <alignment horizontal="center" vertical="top" wrapText="1"/>
      <protection locked="0"/>
    </xf>
    <xf numFmtId="1" fontId="8" fillId="0" borderId="22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7" fillId="0" borderId="0" xfId="0" applyNumberFormat="1" applyFont="1" applyFill="1" applyBorder="1" applyAlignment="1" applyProtection="1">
      <alignment horizontal="center" vertical="top"/>
      <protection locked="0"/>
    </xf>
    <xf numFmtId="1" fontId="2" fillId="0" borderId="21" xfId="0" applyNumberFormat="1" applyFont="1" applyFill="1" applyBorder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top" wrapText="1"/>
    </xf>
    <xf numFmtId="0" fontId="12" fillId="0" borderId="21" xfId="0" applyFont="1" applyBorder="1" applyAlignment="1">
      <alignment/>
    </xf>
    <xf numFmtId="1" fontId="17" fillId="0" borderId="14" xfId="0" applyNumberFormat="1" applyFont="1" applyFill="1" applyBorder="1" applyAlignment="1" applyProtection="1">
      <alignment horizontal="center" vertical="top"/>
      <protection locked="0"/>
    </xf>
    <xf numFmtId="1" fontId="3" fillId="0" borderId="21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top" wrapText="1"/>
    </xf>
    <xf numFmtId="0" fontId="13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/>
    </xf>
    <xf numFmtId="1" fontId="3" fillId="0" borderId="21" xfId="0" applyNumberFormat="1" applyFont="1" applyFill="1" applyBorder="1" applyAlignment="1">
      <alignment vertical="center" wrapText="1"/>
    </xf>
    <xf numFmtId="1" fontId="11" fillId="0" borderId="21" xfId="0" applyNumberFormat="1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 vertical="top" wrapText="1"/>
    </xf>
    <xf numFmtId="1" fontId="2" fillId="0" borderId="48" xfId="0" applyNumberFormat="1" applyFont="1" applyFill="1" applyBorder="1" applyAlignment="1">
      <alignment horizontal="center" vertical="top"/>
    </xf>
    <xf numFmtId="1" fontId="2" fillId="0" borderId="52" xfId="0" applyNumberFormat="1" applyFont="1" applyFill="1" applyBorder="1" applyAlignment="1">
      <alignment horizontal="center" vertical="top"/>
    </xf>
    <xf numFmtId="1" fontId="2" fillId="0" borderId="53" xfId="0" applyNumberFormat="1" applyFont="1" applyFill="1" applyBorder="1" applyAlignment="1">
      <alignment horizontal="center" vertical="top"/>
    </xf>
    <xf numFmtId="1" fontId="3" fillId="0" borderId="48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 applyProtection="1">
      <alignment horizontal="center" vertical="top"/>
      <protection locked="0"/>
    </xf>
    <xf numFmtId="1" fontId="2" fillId="0" borderId="48" xfId="0" applyNumberFormat="1" applyFont="1" applyFill="1" applyBorder="1" applyAlignment="1" applyProtection="1">
      <alignment horizontal="center" vertical="top"/>
      <protection locked="0"/>
    </xf>
    <xf numFmtId="0" fontId="2" fillId="0" borderId="46" xfId="0" applyFont="1" applyFill="1" applyBorder="1" applyAlignment="1" applyProtection="1">
      <alignment horizontal="center" vertical="top" wrapText="1"/>
      <protection locked="0"/>
    </xf>
    <xf numFmtId="0" fontId="12" fillId="0" borderId="3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1" fontId="2" fillId="0" borderId="15" xfId="0" applyNumberFormat="1" applyFont="1" applyFill="1" applyBorder="1" applyAlignment="1" applyProtection="1">
      <alignment horizontal="center" vertical="top"/>
      <protection locked="0"/>
    </xf>
    <xf numFmtId="0" fontId="20" fillId="0" borderId="16" xfId="0" applyFont="1" applyFill="1" applyBorder="1" applyAlignment="1">
      <alignment/>
    </xf>
    <xf numFmtId="0" fontId="4" fillId="0" borderId="0" xfId="0" applyFont="1" applyAlignment="1">
      <alignment/>
    </xf>
    <xf numFmtId="1" fontId="2" fillId="0" borderId="30" xfId="0" applyNumberFormat="1" applyFont="1" applyFill="1" applyBorder="1" applyAlignment="1" applyProtection="1">
      <alignment horizontal="center" vertical="top"/>
      <protection locked="0"/>
    </xf>
    <xf numFmtId="0" fontId="4" fillId="0" borderId="21" xfId="0" applyFont="1" applyBorder="1" applyAlignment="1">
      <alignment vertical="top"/>
    </xf>
    <xf numFmtId="0" fontId="4" fillId="0" borderId="0" xfId="0" applyFont="1" applyAlignment="1">
      <alignment vertical="top"/>
    </xf>
    <xf numFmtId="1" fontId="4" fillId="0" borderId="21" xfId="0" applyNumberFormat="1" applyFont="1" applyBorder="1" applyAlignment="1">
      <alignment horizontal="center" vertical="top"/>
    </xf>
    <xf numFmtId="1" fontId="4" fillId="0" borderId="21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1" fontId="2" fillId="0" borderId="54" xfId="0" applyNumberFormat="1" applyFont="1" applyFill="1" applyBorder="1" applyAlignment="1" applyProtection="1">
      <alignment horizontal="center" vertical="top"/>
      <protection locked="0"/>
    </xf>
    <xf numFmtId="1" fontId="2" fillId="0" borderId="23" xfId="0" applyNumberFormat="1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1" fontId="3" fillId="0" borderId="27" xfId="0" applyNumberFormat="1" applyFont="1" applyFill="1" applyBorder="1" applyAlignment="1">
      <alignment horizontal="center" vertical="top" wrapText="1"/>
    </xf>
    <xf numFmtId="1" fontId="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top" wrapText="1"/>
    </xf>
    <xf numFmtId="1" fontId="2" fillId="0" borderId="33" xfId="0" applyNumberFormat="1" applyFont="1" applyFill="1" applyBorder="1" applyAlignment="1" applyProtection="1">
      <alignment horizontal="center" vertical="top" wrapText="1"/>
      <protection locked="0"/>
    </xf>
    <xf numFmtId="1" fontId="2" fillId="0" borderId="56" xfId="0" applyNumberFormat="1" applyFont="1" applyFill="1" applyBorder="1" applyAlignment="1" applyProtection="1">
      <alignment horizontal="center" vertical="top" wrapText="1"/>
      <protection locked="0"/>
    </xf>
    <xf numFmtId="1" fontId="8" fillId="0" borderId="28" xfId="0" applyNumberFormat="1" applyFont="1" applyFill="1" applyBorder="1" applyAlignment="1" applyProtection="1">
      <alignment horizontal="center" vertical="top" wrapText="1"/>
      <protection locked="0"/>
    </xf>
    <xf numFmtId="1" fontId="14" fillId="0" borderId="48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52" xfId="0" applyNumberFormat="1" applyFont="1" applyFill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 vertical="top"/>
    </xf>
    <xf numFmtId="1" fontId="4" fillId="0" borderId="48" xfId="0" applyNumberFormat="1" applyFont="1" applyFill="1" applyBorder="1" applyAlignment="1">
      <alignment horizontal="center" vertical="top"/>
    </xf>
    <xf numFmtId="1" fontId="15" fillId="0" borderId="54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1" fontId="11" fillId="0" borderId="58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" fontId="11" fillId="0" borderId="20" xfId="0" applyNumberFormat="1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12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9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1" fontId="8" fillId="0" borderId="2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21" xfId="0" applyBorder="1" applyAlignment="1">
      <alignment horizontal="justify" vertical="top" wrapText="1"/>
    </xf>
    <xf numFmtId="1" fontId="18" fillId="0" borderId="21" xfId="0" applyNumberFormat="1" applyFont="1" applyFill="1" applyBorder="1" applyAlignment="1" applyProtection="1">
      <alignment vertical="top"/>
      <protection locked="0"/>
    </xf>
    <xf numFmtId="0" fontId="4" fillId="0" borderId="21" xfId="0" applyFont="1" applyBorder="1" applyAlignment="1">
      <alignment vertical="top"/>
    </xf>
    <xf numFmtId="1" fontId="8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15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1" fontId="18" fillId="0" borderId="21" xfId="0" applyNumberFormat="1" applyFont="1" applyFill="1" applyBorder="1" applyAlignment="1" applyProtection="1">
      <alignment horizontal="center" vertical="top"/>
      <protection locked="0"/>
    </xf>
    <xf numFmtId="0" fontId="4" fillId="0" borderId="21" xfId="0" applyFont="1" applyBorder="1" applyAlignment="1">
      <alignment horizontal="center" vertical="top"/>
    </xf>
    <xf numFmtId="1" fontId="2" fillId="0" borderId="21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 applyProtection="1">
      <alignment horizontal="justify" vertical="top" wrapText="1"/>
      <protection locked="0"/>
    </xf>
    <xf numFmtId="1" fontId="3" fillId="0" borderId="44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view="pageBreakPreview" zoomScale="75" zoomScaleSheetLayoutView="75" zoomScalePageLayoutView="0" workbookViewId="0" topLeftCell="B1">
      <pane ySplit="1" topLeftCell="A2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7.00390625" style="0" customWidth="1"/>
    <col min="2" max="2" width="31.25390625" style="0" customWidth="1"/>
    <col min="3" max="3" width="18.25390625" style="0" customWidth="1"/>
    <col min="4" max="4" width="12.125" style="0" customWidth="1"/>
    <col min="5" max="5" width="17.375" style="0" customWidth="1"/>
    <col min="6" max="6" width="13.875" style="0" customWidth="1"/>
    <col min="7" max="8" width="12.125" style="101" customWidth="1"/>
    <col min="9" max="9" width="10.625" style="101" customWidth="1"/>
    <col min="10" max="10" width="11.625" style="101" customWidth="1"/>
    <col min="11" max="11" width="12.375" style="101" customWidth="1"/>
    <col min="12" max="12" width="13.375" style="108" customWidth="1"/>
    <col min="13" max="13" width="15.375" style="101" customWidth="1"/>
    <col min="14" max="14" width="20.125" style="0" customWidth="1"/>
  </cols>
  <sheetData>
    <row r="1" spans="5:14" ht="24.75" customHeight="1">
      <c r="E1" s="1"/>
      <c r="M1" s="108"/>
      <c r="N1" s="112" t="s">
        <v>54</v>
      </c>
    </row>
    <row r="2" spans="1:14" ht="41.25" customHeight="1" thickBot="1">
      <c r="A2" s="190" t="s">
        <v>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51.75" thickBot="1">
      <c r="A3" s="81" t="s">
        <v>0</v>
      </c>
      <c r="B3" s="83" t="s">
        <v>1</v>
      </c>
      <c r="C3" s="85" t="s">
        <v>2</v>
      </c>
      <c r="D3" s="87" t="s">
        <v>3</v>
      </c>
      <c r="E3" s="2"/>
      <c r="F3" s="4" t="s">
        <v>4</v>
      </c>
      <c r="G3" s="102">
        <v>2010</v>
      </c>
      <c r="H3" s="106">
        <v>2011</v>
      </c>
      <c r="I3" s="102">
        <v>2012</v>
      </c>
      <c r="J3" s="106">
        <v>2013</v>
      </c>
      <c r="K3" s="102">
        <v>2014</v>
      </c>
      <c r="L3" s="113">
        <v>2015</v>
      </c>
      <c r="M3" s="109" t="s">
        <v>48</v>
      </c>
      <c r="N3" s="9" t="s">
        <v>5</v>
      </c>
    </row>
    <row r="4" spans="1:14" ht="13.5" thickBot="1">
      <c r="A4" s="82"/>
      <c r="B4" s="84"/>
      <c r="C4" s="86"/>
      <c r="D4" s="88"/>
      <c r="E4" s="3"/>
      <c r="F4" s="89" t="s">
        <v>6</v>
      </c>
      <c r="G4" s="114"/>
      <c r="H4" s="114"/>
      <c r="I4" s="114"/>
      <c r="J4" s="114"/>
      <c r="K4" s="114"/>
      <c r="L4" s="114"/>
      <c r="M4" s="110"/>
      <c r="N4" s="90"/>
    </row>
    <row r="5" spans="1:14" ht="13.5" thickBot="1">
      <c r="A5" s="45">
        <v>1</v>
      </c>
      <c r="B5" s="46">
        <v>2</v>
      </c>
      <c r="C5" s="47">
        <v>3</v>
      </c>
      <c r="D5" s="48">
        <v>4</v>
      </c>
      <c r="E5" s="49">
        <v>5</v>
      </c>
      <c r="F5" s="50">
        <v>6</v>
      </c>
      <c r="G5" s="103">
        <v>9</v>
      </c>
      <c r="H5" s="107">
        <v>10</v>
      </c>
      <c r="I5" s="103">
        <v>11</v>
      </c>
      <c r="J5" s="107">
        <v>12</v>
      </c>
      <c r="K5" s="103">
        <v>13</v>
      </c>
      <c r="L5" s="115"/>
      <c r="M5" s="111">
        <v>19</v>
      </c>
      <c r="N5" s="51"/>
    </row>
    <row r="6" spans="1:14" ht="21.75" customHeight="1" thickBot="1">
      <c r="A6" s="199" t="s">
        <v>41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</row>
    <row r="7" spans="1:14" ht="30" customHeight="1" thickBot="1">
      <c r="A7" s="58">
        <v>1</v>
      </c>
      <c r="B7" s="196" t="s">
        <v>46</v>
      </c>
      <c r="C7" s="5" t="s">
        <v>7</v>
      </c>
      <c r="D7" s="5" t="s">
        <v>31</v>
      </c>
      <c r="E7" s="8" t="s">
        <v>9</v>
      </c>
      <c r="F7" s="18">
        <f>SUM(G7:M7)</f>
        <v>2250</v>
      </c>
      <c r="G7" s="19">
        <v>0</v>
      </c>
      <c r="H7" s="19">
        <v>225</v>
      </c>
      <c r="I7" s="19">
        <v>225</v>
      </c>
      <c r="J7" s="19">
        <v>225</v>
      </c>
      <c r="K7" s="19">
        <v>225</v>
      </c>
      <c r="L7" s="20">
        <v>225</v>
      </c>
      <c r="M7" s="21">
        <v>1125</v>
      </c>
      <c r="N7" s="64"/>
    </row>
    <row r="8" spans="1:14" ht="30" customHeight="1" thickBot="1">
      <c r="A8" s="59"/>
      <c r="B8" s="197"/>
      <c r="C8" s="5" t="s">
        <v>10</v>
      </c>
      <c r="D8" s="11"/>
      <c r="E8" s="8" t="s">
        <v>9</v>
      </c>
      <c r="F8" s="18">
        <f aca="true" t="shared" si="0" ref="F8:F19">SUM(G8:M8)</f>
        <v>1350</v>
      </c>
      <c r="G8" s="19">
        <v>0</v>
      </c>
      <c r="H8" s="19">
        <v>135</v>
      </c>
      <c r="I8" s="19">
        <v>135</v>
      </c>
      <c r="J8" s="19">
        <v>135</v>
      </c>
      <c r="K8" s="19">
        <v>135</v>
      </c>
      <c r="L8" s="20">
        <v>135</v>
      </c>
      <c r="M8" s="21">
        <v>675</v>
      </c>
      <c r="N8" s="65"/>
    </row>
    <row r="9" spans="1:14" ht="30" customHeight="1" thickBot="1">
      <c r="A9" s="59"/>
      <c r="B9" s="197"/>
      <c r="C9" s="5" t="s">
        <v>11</v>
      </c>
      <c r="D9" s="11"/>
      <c r="E9" s="8" t="s">
        <v>9</v>
      </c>
      <c r="F9" s="18">
        <f t="shared" si="0"/>
        <v>175</v>
      </c>
      <c r="G9" s="19">
        <v>5</v>
      </c>
      <c r="H9" s="19">
        <v>10</v>
      </c>
      <c r="I9" s="19">
        <v>10</v>
      </c>
      <c r="J9" s="19">
        <v>15</v>
      </c>
      <c r="K9" s="19">
        <v>15</v>
      </c>
      <c r="L9" s="20">
        <v>20</v>
      </c>
      <c r="M9" s="21">
        <v>100</v>
      </c>
      <c r="N9" s="65"/>
    </row>
    <row r="10" spans="1:14" ht="30" customHeight="1" thickBot="1">
      <c r="A10" s="59"/>
      <c r="B10" s="198"/>
      <c r="C10" s="5" t="s">
        <v>12</v>
      </c>
      <c r="D10" s="68"/>
      <c r="E10" s="8" t="s">
        <v>9</v>
      </c>
      <c r="F10" s="18">
        <f t="shared" si="0"/>
        <v>190</v>
      </c>
      <c r="G10" s="19">
        <v>10</v>
      </c>
      <c r="H10" s="19">
        <v>10</v>
      </c>
      <c r="I10" s="19">
        <v>15</v>
      </c>
      <c r="J10" s="19">
        <v>15</v>
      </c>
      <c r="K10" s="19">
        <v>20</v>
      </c>
      <c r="L10" s="20">
        <v>20</v>
      </c>
      <c r="M10" s="21">
        <v>100</v>
      </c>
      <c r="N10" s="66"/>
    </row>
    <row r="11" spans="1:14" s="151" customFormat="1" ht="23.25" customHeight="1" thickBot="1">
      <c r="A11" s="149"/>
      <c r="B11" s="6" t="s">
        <v>13</v>
      </c>
      <c r="C11" s="6" t="s">
        <v>14</v>
      </c>
      <c r="D11" s="69"/>
      <c r="E11" s="70"/>
      <c r="F11" s="23">
        <f t="shared" si="0"/>
        <v>3965</v>
      </c>
      <c r="G11" s="23">
        <f aca="true" t="shared" si="1" ref="G11:M11">SUM(G7:G10)</f>
        <v>15</v>
      </c>
      <c r="H11" s="23">
        <f t="shared" si="1"/>
        <v>380</v>
      </c>
      <c r="I11" s="23">
        <f t="shared" si="1"/>
        <v>385</v>
      </c>
      <c r="J11" s="23">
        <f t="shared" si="1"/>
        <v>390</v>
      </c>
      <c r="K11" s="23">
        <f t="shared" si="1"/>
        <v>395</v>
      </c>
      <c r="L11" s="44">
        <f t="shared" si="1"/>
        <v>400</v>
      </c>
      <c r="M11" s="25">
        <f t="shared" si="1"/>
        <v>2000</v>
      </c>
      <c r="N11" s="150"/>
    </row>
    <row r="12" spans="1:14" ht="30" customHeight="1" thickBot="1">
      <c r="A12" s="58">
        <v>2</v>
      </c>
      <c r="B12" s="196" t="s">
        <v>16</v>
      </c>
      <c r="C12" s="5" t="s">
        <v>7</v>
      </c>
      <c r="D12" s="5" t="s">
        <v>30</v>
      </c>
      <c r="E12" s="8" t="s">
        <v>9</v>
      </c>
      <c r="F12" s="27">
        <f t="shared" si="0"/>
        <v>5500</v>
      </c>
      <c r="G12" s="97">
        <v>0</v>
      </c>
      <c r="H12" s="28">
        <v>1100</v>
      </c>
      <c r="I12" s="28">
        <v>1100</v>
      </c>
      <c r="J12" s="28">
        <v>1100</v>
      </c>
      <c r="K12" s="28">
        <v>1100</v>
      </c>
      <c r="L12" s="20">
        <v>1100</v>
      </c>
      <c r="M12" s="21">
        <v>0</v>
      </c>
      <c r="N12" s="64"/>
    </row>
    <row r="13" spans="1:14" ht="30" customHeight="1" thickBot="1">
      <c r="A13" s="59"/>
      <c r="B13" s="197"/>
      <c r="C13" s="5" t="s">
        <v>10</v>
      </c>
      <c r="D13" s="11"/>
      <c r="E13" s="8" t="s">
        <v>9</v>
      </c>
      <c r="F13" s="18">
        <f t="shared" si="0"/>
        <v>2500</v>
      </c>
      <c r="G13" s="19">
        <v>0</v>
      </c>
      <c r="H13" s="19">
        <v>500</v>
      </c>
      <c r="I13" s="19">
        <v>500</v>
      </c>
      <c r="J13" s="19">
        <v>500</v>
      </c>
      <c r="K13" s="19">
        <v>500</v>
      </c>
      <c r="L13" s="20">
        <v>500</v>
      </c>
      <c r="M13" s="21">
        <v>0</v>
      </c>
      <c r="N13" s="65"/>
    </row>
    <row r="14" spans="1:14" ht="30" customHeight="1" thickBot="1">
      <c r="A14" s="59"/>
      <c r="B14" s="197"/>
      <c r="C14" s="5" t="s">
        <v>11</v>
      </c>
      <c r="D14" s="11"/>
      <c r="E14" s="8" t="s">
        <v>9</v>
      </c>
      <c r="F14" s="18">
        <f t="shared" si="0"/>
        <v>75</v>
      </c>
      <c r="G14" s="19">
        <v>5</v>
      </c>
      <c r="H14" s="19">
        <v>10</v>
      </c>
      <c r="I14" s="19">
        <v>10</v>
      </c>
      <c r="J14" s="19">
        <v>15</v>
      </c>
      <c r="K14" s="19">
        <v>15</v>
      </c>
      <c r="L14" s="20">
        <v>20</v>
      </c>
      <c r="M14" s="21">
        <v>0</v>
      </c>
      <c r="N14" s="65"/>
    </row>
    <row r="15" spans="1:14" ht="30" customHeight="1" thickBot="1">
      <c r="A15" s="59"/>
      <c r="B15" s="198"/>
      <c r="C15" s="5" t="s">
        <v>12</v>
      </c>
      <c r="D15" s="68"/>
      <c r="E15" s="8" t="s">
        <v>9</v>
      </c>
      <c r="F15" s="18">
        <f t="shared" si="0"/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1">
        <v>0</v>
      </c>
      <c r="N15" s="66"/>
    </row>
    <row r="16" spans="1:14" s="151" customFormat="1" ht="21.75" customHeight="1" thickBot="1">
      <c r="A16" s="152"/>
      <c r="B16" s="7" t="s">
        <v>13</v>
      </c>
      <c r="C16" s="7" t="s">
        <v>14</v>
      </c>
      <c r="D16" s="62"/>
      <c r="E16" s="63"/>
      <c r="F16" s="23">
        <f t="shared" si="0"/>
        <v>8075</v>
      </c>
      <c r="G16" s="23">
        <f aca="true" t="shared" si="2" ref="G16:M16">SUM(G12:G15)</f>
        <v>5</v>
      </c>
      <c r="H16" s="23">
        <f t="shared" si="2"/>
        <v>1610</v>
      </c>
      <c r="I16" s="23">
        <f t="shared" si="2"/>
        <v>1610</v>
      </c>
      <c r="J16" s="23">
        <f t="shared" si="2"/>
        <v>1615</v>
      </c>
      <c r="K16" s="23">
        <f t="shared" si="2"/>
        <v>1615</v>
      </c>
      <c r="L16" s="24">
        <f t="shared" si="2"/>
        <v>1620</v>
      </c>
      <c r="M16" s="25">
        <f t="shared" si="2"/>
        <v>0</v>
      </c>
      <c r="N16" s="150"/>
    </row>
    <row r="17" spans="1:14" ht="33.75" customHeight="1" thickBot="1">
      <c r="A17" s="58">
        <v>3</v>
      </c>
      <c r="B17" s="196" t="s">
        <v>49</v>
      </c>
      <c r="C17" s="5" t="s">
        <v>7</v>
      </c>
      <c r="D17" s="5" t="s">
        <v>30</v>
      </c>
      <c r="E17" s="8" t="s">
        <v>9</v>
      </c>
      <c r="F17" s="15">
        <f t="shared" si="0"/>
        <v>19000</v>
      </c>
      <c r="G17" s="16">
        <v>0</v>
      </c>
      <c r="H17" s="16">
        <v>3000</v>
      </c>
      <c r="I17" s="16">
        <v>5000</v>
      </c>
      <c r="J17" s="16">
        <v>5000</v>
      </c>
      <c r="K17" s="16">
        <v>3000</v>
      </c>
      <c r="L17" s="61">
        <v>3000</v>
      </c>
      <c r="M17" s="17">
        <v>0</v>
      </c>
      <c r="N17" s="91"/>
    </row>
    <row r="18" spans="1:14" ht="27.75" customHeight="1" thickBot="1">
      <c r="A18" s="59"/>
      <c r="B18" s="197"/>
      <c r="C18" s="5" t="s">
        <v>10</v>
      </c>
      <c r="D18" s="11"/>
      <c r="E18" s="8" t="s">
        <v>9</v>
      </c>
      <c r="F18" s="18">
        <f t="shared" si="0"/>
        <v>11500</v>
      </c>
      <c r="G18" s="19">
        <v>0</v>
      </c>
      <c r="H18" s="19">
        <v>1500</v>
      </c>
      <c r="I18" s="19">
        <v>2500</v>
      </c>
      <c r="J18" s="19">
        <v>2500</v>
      </c>
      <c r="K18" s="19">
        <v>2500</v>
      </c>
      <c r="L18" s="20">
        <v>2500</v>
      </c>
      <c r="M18" s="21">
        <v>0</v>
      </c>
      <c r="N18" s="92"/>
    </row>
    <row r="19" spans="1:14" ht="27.75" customHeight="1" thickBot="1">
      <c r="A19" s="59"/>
      <c r="B19" s="197"/>
      <c r="C19" s="5" t="s">
        <v>11</v>
      </c>
      <c r="D19" s="11"/>
      <c r="E19" s="8" t="s">
        <v>9</v>
      </c>
      <c r="F19" s="36">
        <f t="shared" si="0"/>
        <v>1250</v>
      </c>
      <c r="G19" s="37">
        <v>0</v>
      </c>
      <c r="H19" s="37">
        <v>100</v>
      </c>
      <c r="I19" s="37">
        <v>150</v>
      </c>
      <c r="J19" s="37">
        <v>150</v>
      </c>
      <c r="K19" s="37">
        <v>350</v>
      </c>
      <c r="L19" s="72">
        <v>500</v>
      </c>
      <c r="M19" s="22">
        <v>0</v>
      </c>
      <c r="N19" s="92"/>
    </row>
    <row r="20" spans="1:14" ht="30.75" customHeight="1" thickBot="1">
      <c r="A20" s="59"/>
      <c r="B20" s="198"/>
      <c r="C20" s="5" t="s">
        <v>12</v>
      </c>
      <c r="D20" s="68"/>
      <c r="E20" s="8" t="s">
        <v>9</v>
      </c>
      <c r="F20" s="98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67">
        <f>SUM(L17:L19)</f>
        <v>6000</v>
      </c>
      <c r="M20" s="100">
        <v>0</v>
      </c>
      <c r="N20" s="93"/>
    </row>
    <row r="21" spans="1:14" ht="21.75" customHeight="1" thickBot="1">
      <c r="A21" s="59"/>
      <c r="B21" s="6" t="s">
        <v>13</v>
      </c>
      <c r="C21" s="6" t="s">
        <v>14</v>
      </c>
      <c r="D21" s="69"/>
      <c r="E21" s="70"/>
      <c r="F21" s="44">
        <f aca="true" t="shared" si="3" ref="F21:F26">SUM(G21:M21)</f>
        <v>37750</v>
      </c>
      <c r="G21" s="55">
        <f aca="true" t="shared" si="4" ref="G21:L21">SUM(G17:G20)</f>
        <v>0</v>
      </c>
      <c r="H21" s="55">
        <f t="shared" si="4"/>
        <v>4600</v>
      </c>
      <c r="I21" s="55">
        <f t="shared" si="4"/>
        <v>7650</v>
      </c>
      <c r="J21" s="55">
        <f t="shared" si="4"/>
        <v>7650</v>
      </c>
      <c r="K21" s="55">
        <f t="shared" si="4"/>
        <v>5850</v>
      </c>
      <c r="L21" s="79">
        <f t="shared" si="4"/>
        <v>12000</v>
      </c>
      <c r="M21" s="56">
        <v>0</v>
      </c>
      <c r="N21" s="54"/>
    </row>
    <row r="22" spans="1:14" ht="31.5" customHeight="1" thickBot="1">
      <c r="A22" s="58">
        <v>4</v>
      </c>
      <c r="B22" s="196" t="s">
        <v>45</v>
      </c>
      <c r="C22" s="5" t="s">
        <v>7</v>
      </c>
      <c r="D22" s="5" t="s">
        <v>30</v>
      </c>
      <c r="E22" s="8" t="s">
        <v>9</v>
      </c>
      <c r="F22" s="15">
        <f t="shared" si="3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61">
        <v>0</v>
      </c>
      <c r="M22" s="17">
        <f>SUM(M17:M20)</f>
        <v>0</v>
      </c>
      <c r="N22" s="91"/>
    </row>
    <row r="23" spans="1:14" ht="31.5" customHeight="1" thickBot="1">
      <c r="A23" s="59"/>
      <c r="B23" s="197"/>
      <c r="C23" s="5" t="s">
        <v>10</v>
      </c>
      <c r="D23" s="11"/>
      <c r="E23" s="8" t="s">
        <v>9</v>
      </c>
      <c r="F23" s="18">
        <f t="shared" si="3"/>
        <v>750</v>
      </c>
      <c r="G23" s="19">
        <v>0</v>
      </c>
      <c r="H23" s="19">
        <v>0</v>
      </c>
      <c r="I23" s="19">
        <v>750</v>
      </c>
      <c r="J23" s="19">
        <v>0</v>
      </c>
      <c r="K23" s="19">
        <v>0</v>
      </c>
      <c r="L23" s="20">
        <v>0</v>
      </c>
      <c r="M23" s="21">
        <v>0</v>
      </c>
      <c r="N23" s="92"/>
    </row>
    <row r="24" spans="1:14" ht="30" customHeight="1" thickBot="1">
      <c r="A24" s="59"/>
      <c r="B24" s="197"/>
      <c r="C24" s="5" t="s">
        <v>11</v>
      </c>
      <c r="D24" s="11"/>
      <c r="E24" s="8" t="s">
        <v>9</v>
      </c>
      <c r="F24" s="36">
        <f t="shared" si="3"/>
        <v>1500</v>
      </c>
      <c r="G24" s="37">
        <v>0</v>
      </c>
      <c r="H24" s="37">
        <v>750</v>
      </c>
      <c r="I24" s="37">
        <v>750</v>
      </c>
      <c r="J24" s="37">
        <v>0</v>
      </c>
      <c r="K24" s="37">
        <v>0</v>
      </c>
      <c r="L24" s="72">
        <v>0</v>
      </c>
      <c r="M24" s="22">
        <v>0</v>
      </c>
      <c r="N24" s="92"/>
    </row>
    <row r="25" spans="1:14" ht="30.75" customHeight="1">
      <c r="A25" s="59"/>
      <c r="B25" s="197"/>
      <c r="C25" s="5" t="s">
        <v>12</v>
      </c>
      <c r="D25" s="11"/>
      <c r="E25" s="8" t="s">
        <v>9</v>
      </c>
      <c r="F25" s="57">
        <f t="shared" si="3"/>
        <v>1510</v>
      </c>
      <c r="G25" s="37">
        <v>0</v>
      </c>
      <c r="H25" s="37">
        <v>750</v>
      </c>
      <c r="I25" s="37">
        <v>760</v>
      </c>
      <c r="J25" s="37">
        <v>0</v>
      </c>
      <c r="K25" s="37">
        <v>0</v>
      </c>
      <c r="L25" s="72">
        <v>0</v>
      </c>
      <c r="M25" s="37">
        <v>0</v>
      </c>
      <c r="N25" s="95"/>
    </row>
    <row r="26" spans="1:14" ht="22.5" customHeight="1">
      <c r="A26" s="19"/>
      <c r="B26" s="121" t="s">
        <v>13</v>
      </c>
      <c r="C26" s="121" t="s">
        <v>14</v>
      </c>
      <c r="D26" s="121"/>
      <c r="E26" s="121"/>
      <c r="F26" s="122">
        <f t="shared" si="3"/>
        <v>3760</v>
      </c>
      <c r="G26" s="30">
        <f aca="true" t="shared" si="5" ref="G26:M26">SUM(G22:G25)</f>
        <v>0</v>
      </c>
      <c r="H26" s="30">
        <f t="shared" si="5"/>
        <v>1500</v>
      </c>
      <c r="I26" s="30">
        <f t="shared" si="5"/>
        <v>2260</v>
      </c>
      <c r="J26" s="30">
        <f t="shared" si="5"/>
        <v>0</v>
      </c>
      <c r="K26" s="30">
        <f t="shared" si="5"/>
        <v>0</v>
      </c>
      <c r="L26" s="30">
        <f t="shared" si="5"/>
        <v>0</v>
      </c>
      <c r="M26" s="30">
        <f t="shared" si="5"/>
        <v>0</v>
      </c>
      <c r="N26" s="123"/>
    </row>
    <row r="27" spans="1:14" s="154" customFormat="1" ht="22.5" customHeight="1">
      <c r="A27" s="194" t="s">
        <v>44</v>
      </c>
      <c r="B27" s="195"/>
      <c r="C27" s="153"/>
      <c r="D27" s="153"/>
      <c r="E27" s="153"/>
      <c r="F27" s="155">
        <f aca="true" t="shared" si="6" ref="F27:K27">F11+F16+F21+F26</f>
        <v>53550</v>
      </c>
      <c r="G27" s="156">
        <f t="shared" si="6"/>
        <v>20</v>
      </c>
      <c r="H27" s="156">
        <f t="shared" si="6"/>
        <v>8090</v>
      </c>
      <c r="I27" s="156">
        <f t="shared" si="6"/>
        <v>11905</v>
      </c>
      <c r="J27" s="156">
        <f t="shared" si="6"/>
        <v>9655</v>
      </c>
      <c r="K27" s="156">
        <f t="shared" si="6"/>
        <v>7860</v>
      </c>
      <c r="L27" s="156">
        <f>L11+L16+L21+L26</f>
        <v>14020</v>
      </c>
      <c r="M27" s="156">
        <f>M11+M16+M21+M26</f>
        <v>2000</v>
      </c>
      <c r="N27" s="153"/>
    </row>
    <row r="28" spans="1:14" ht="22.5" customHeight="1">
      <c r="A28" s="120"/>
      <c r="B28" s="73"/>
      <c r="C28" s="73"/>
      <c r="D28" s="73"/>
      <c r="E28" s="73"/>
      <c r="F28" s="118"/>
      <c r="G28" s="119"/>
      <c r="H28" s="119"/>
      <c r="I28" s="119"/>
      <c r="J28" s="119"/>
      <c r="K28" s="119"/>
      <c r="L28" s="119"/>
      <c r="M28" s="119"/>
      <c r="N28" s="73"/>
    </row>
    <row r="29" spans="1:14" ht="22.5" customHeight="1">
      <c r="A29" s="120"/>
      <c r="B29" s="73"/>
      <c r="C29" s="73"/>
      <c r="D29" s="73"/>
      <c r="E29" s="73"/>
      <c r="F29" s="118"/>
      <c r="G29" s="119"/>
      <c r="H29" s="119"/>
      <c r="I29" s="119"/>
      <c r="J29" s="119"/>
      <c r="K29" s="119"/>
      <c r="L29" s="119"/>
      <c r="M29" s="119"/>
      <c r="N29" s="73"/>
    </row>
    <row r="30" spans="1:14" ht="22.5" customHeight="1">
      <c r="A30" s="124"/>
      <c r="B30" s="73"/>
      <c r="C30" s="73"/>
      <c r="D30" s="73"/>
      <c r="E30" s="73"/>
      <c r="F30" s="118"/>
      <c r="G30" s="119"/>
      <c r="H30" s="119"/>
      <c r="I30" s="119"/>
      <c r="J30" s="119"/>
      <c r="K30" s="119"/>
      <c r="L30" s="119"/>
      <c r="M30" s="119"/>
      <c r="N30" s="74"/>
    </row>
    <row r="31" spans="1:14" ht="22.5" customHeight="1">
      <c r="A31" s="202" t="s">
        <v>42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28.5" customHeight="1">
      <c r="A32" s="19" t="s">
        <v>17</v>
      </c>
      <c r="B32" s="192" t="s">
        <v>37</v>
      </c>
      <c r="C32" s="125" t="s">
        <v>7</v>
      </c>
      <c r="D32" s="125" t="s">
        <v>30</v>
      </c>
      <c r="E32" s="126" t="s">
        <v>9</v>
      </c>
      <c r="F32" s="35">
        <f aca="true" t="shared" si="7" ref="F32:F46">SUM(G32:M32)</f>
        <v>20000</v>
      </c>
      <c r="G32" s="19">
        <v>5000</v>
      </c>
      <c r="H32" s="19">
        <v>5000</v>
      </c>
      <c r="I32" s="19">
        <v>5000</v>
      </c>
      <c r="J32" s="35">
        <v>5000</v>
      </c>
      <c r="K32" s="35">
        <v>0</v>
      </c>
      <c r="L32" s="19">
        <v>0</v>
      </c>
      <c r="M32" s="32">
        <v>0</v>
      </c>
      <c r="N32" s="127"/>
    </row>
    <row r="33" spans="1:14" ht="43.5" customHeight="1">
      <c r="A33" s="19"/>
      <c r="B33" s="193"/>
      <c r="C33" s="125" t="s">
        <v>10</v>
      </c>
      <c r="D33" s="125"/>
      <c r="E33" s="126" t="s">
        <v>9</v>
      </c>
      <c r="F33" s="35">
        <f t="shared" si="7"/>
        <v>6000</v>
      </c>
      <c r="G33" s="19">
        <v>1500</v>
      </c>
      <c r="H33" s="19">
        <v>1500</v>
      </c>
      <c r="I33" s="19">
        <v>1500</v>
      </c>
      <c r="J33" s="19">
        <v>1500</v>
      </c>
      <c r="K33" s="19">
        <v>0</v>
      </c>
      <c r="L33" s="19">
        <v>0</v>
      </c>
      <c r="M33" s="32">
        <v>0</v>
      </c>
      <c r="N33" s="127"/>
    </row>
    <row r="34" spans="1:14" ht="31.5" customHeight="1">
      <c r="A34" s="19"/>
      <c r="B34" s="193"/>
      <c r="C34" s="125" t="s">
        <v>11</v>
      </c>
      <c r="D34" s="125"/>
      <c r="E34" s="126" t="s">
        <v>9</v>
      </c>
      <c r="F34" s="35">
        <f t="shared" si="7"/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32">
        <v>0</v>
      </c>
      <c r="N34" s="127"/>
    </row>
    <row r="35" spans="1:14" ht="30.75" customHeight="1">
      <c r="A35" s="19"/>
      <c r="B35" s="193"/>
      <c r="C35" s="125" t="s">
        <v>12</v>
      </c>
      <c r="D35" s="125"/>
      <c r="E35" s="126" t="s">
        <v>9</v>
      </c>
      <c r="F35" s="35">
        <f t="shared" si="7"/>
        <v>4100</v>
      </c>
      <c r="G35" s="19">
        <v>500</v>
      </c>
      <c r="H35" s="19">
        <v>900</v>
      </c>
      <c r="I35" s="19">
        <v>1200</v>
      </c>
      <c r="J35" s="19">
        <v>1500</v>
      </c>
      <c r="K35" s="19">
        <v>0</v>
      </c>
      <c r="L35" s="19">
        <v>0</v>
      </c>
      <c r="M35" s="32">
        <v>0</v>
      </c>
      <c r="N35" s="127"/>
    </row>
    <row r="36" spans="1:14" ht="22.5" customHeight="1">
      <c r="A36" s="19"/>
      <c r="B36" s="121" t="s">
        <v>13</v>
      </c>
      <c r="C36" s="121" t="s">
        <v>14</v>
      </c>
      <c r="D36" s="121"/>
      <c r="E36" s="121"/>
      <c r="F36" s="122">
        <f t="shared" si="7"/>
        <v>30100</v>
      </c>
      <c r="G36" s="122">
        <f aca="true" t="shared" si="8" ref="G36:M36">SUM(G32:G35)</f>
        <v>7000</v>
      </c>
      <c r="H36" s="122">
        <f t="shared" si="8"/>
        <v>7400</v>
      </c>
      <c r="I36" s="122">
        <f t="shared" si="8"/>
        <v>7700</v>
      </c>
      <c r="J36" s="122">
        <f t="shared" si="8"/>
        <v>8000</v>
      </c>
      <c r="K36" s="122">
        <f t="shared" si="8"/>
        <v>0</v>
      </c>
      <c r="L36" s="122">
        <f t="shared" si="8"/>
        <v>0</v>
      </c>
      <c r="M36" s="128">
        <f t="shared" si="8"/>
        <v>0</v>
      </c>
      <c r="N36" s="129"/>
    </row>
    <row r="37" spans="1:14" ht="31.5" customHeight="1">
      <c r="A37" s="19" t="s">
        <v>18</v>
      </c>
      <c r="B37" s="192" t="s">
        <v>15</v>
      </c>
      <c r="C37" s="125" t="s">
        <v>7</v>
      </c>
      <c r="D37" s="125" t="s">
        <v>31</v>
      </c>
      <c r="E37" s="126" t="s">
        <v>9</v>
      </c>
      <c r="F37" s="35">
        <f t="shared" si="7"/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9">
        <v>0</v>
      </c>
      <c r="M37" s="104">
        <v>0</v>
      </c>
      <c r="N37" s="127"/>
    </row>
    <row r="38" spans="1:14" ht="32.25" customHeight="1">
      <c r="A38" s="19"/>
      <c r="B38" s="193"/>
      <c r="C38" s="125" t="s">
        <v>10</v>
      </c>
      <c r="D38" s="125"/>
      <c r="E38" s="126" t="s">
        <v>9</v>
      </c>
      <c r="F38" s="35">
        <f t="shared" si="7"/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32">
        <v>0</v>
      </c>
      <c r="N38" s="127"/>
    </row>
    <row r="39" spans="1:14" ht="28.5" customHeight="1">
      <c r="A39" s="19"/>
      <c r="B39" s="193"/>
      <c r="C39" s="125" t="s">
        <v>11</v>
      </c>
      <c r="D39" s="125"/>
      <c r="E39" s="126" t="s">
        <v>9</v>
      </c>
      <c r="F39" s="35">
        <f t="shared" si="7"/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32">
        <v>0</v>
      </c>
      <c r="N39" s="127"/>
    </row>
    <row r="40" spans="1:14" ht="31.5" customHeight="1">
      <c r="A40" s="19"/>
      <c r="B40" s="193"/>
      <c r="C40" s="125" t="s">
        <v>12</v>
      </c>
      <c r="D40" s="125"/>
      <c r="E40" s="126" t="s">
        <v>9</v>
      </c>
      <c r="F40" s="35">
        <f t="shared" si="7"/>
        <v>22520</v>
      </c>
      <c r="G40" s="19">
        <v>120</v>
      </c>
      <c r="H40" s="19">
        <v>1200</v>
      </c>
      <c r="I40" s="19">
        <v>1800</v>
      </c>
      <c r="J40" s="35">
        <v>2200</v>
      </c>
      <c r="K40" s="35">
        <v>2200</v>
      </c>
      <c r="L40" s="19">
        <v>2500</v>
      </c>
      <c r="M40" s="32">
        <v>12500</v>
      </c>
      <c r="N40" s="127"/>
    </row>
    <row r="41" spans="1:14" ht="22.5" customHeight="1">
      <c r="A41" s="19"/>
      <c r="B41" s="121" t="s">
        <v>13</v>
      </c>
      <c r="C41" s="121" t="s">
        <v>14</v>
      </c>
      <c r="D41" s="121"/>
      <c r="E41" s="121"/>
      <c r="F41" s="122">
        <f t="shared" si="7"/>
        <v>22520</v>
      </c>
      <c r="G41" s="122">
        <f>SUM(G38:G40)</f>
        <v>120</v>
      </c>
      <c r="H41" s="122">
        <f>SUM(H38:H40)</f>
        <v>1200</v>
      </c>
      <c r="I41" s="122">
        <f>SUM(I38:I40)</f>
        <v>1800</v>
      </c>
      <c r="J41" s="122">
        <f>SUM(J38:J40)</f>
        <v>2200</v>
      </c>
      <c r="K41" s="122">
        <f>SUM(K38:K40)</f>
        <v>2200</v>
      </c>
      <c r="L41" s="122">
        <f>SUM(L37:L40)</f>
        <v>2500</v>
      </c>
      <c r="M41" s="128">
        <f>SUM(M38:M40)</f>
        <v>12500</v>
      </c>
      <c r="N41" s="129"/>
    </row>
    <row r="42" spans="1:14" ht="27.75" customHeight="1">
      <c r="A42" s="19" t="s">
        <v>19</v>
      </c>
      <c r="B42" s="192" t="s">
        <v>16</v>
      </c>
      <c r="C42" s="125" t="s">
        <v>7</v>
      </c>
      <c r="D42" s="125" t="s">
        <v>30</v>
      </c>
      <c r="E42" s="126" t="s">
        <v>9</v>
      </c>
      <c r="F42" s="35">
        <f t="shared" si="7"/>
        <v>0</v>
      </c>
      <c r="G42" s="104">
        <v>0</v>
      </c>
      <c r="H42" s="19">
        <v>0</v>
      </c>
      <c r="I42" s="19">
        <v>0</v>
      </c>
      <c r="J42" s="35">
        <v>0</v>
      </c>
      <c r="K42" s="35">
        <v>0</v>
      </c>
      <c r="L42" s="19">
        <v>0</v>
      </c>
      <c r="M42" s="32">
        <v>0</v>
      </c>
      <c r="N42" s="127"/>
    </row>
    <row r="43" spans="1:14" ht="31.5" customHeight="1">
      <c r="A43" s="19"/>
      <c r="B43" s="193"/>
      <c r="C43" s="125" t="s">
        <v>10</v>
      </c>
      <c r="D43" s="125"/>
      <c r="E43" s="126" t="s">
        <v>9</v>
      </c>
      <c r="F43" s="35">
        <f t="shared" si="7"/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2">
        <v>0</v>
      </c>
      <c r="N43" s="127"/>
    </row>
    <row r="44" spans="1:14" ht="30.75" customHeight="1">
      <c r="A44" s="19"/>
      <c r="B44" s="193"/>
      <c r="C44" s="125" t="s">
        <v>11</v>
      </c>
      <c r="D44" s="125"/>
      <c r="E44" s="126" t="s">
        <v>9</v>
      </c>
      <c r="F44" s="35">
        <f t="shared" si="7"/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32">
        <v>0</v>
      </c>
      <c r="N44" s="127"/>
    </row>
    <row r="45" spans="1:14" ht="30.75" customHeight="1">
      <c r="A45" s="19"/>
      <c r="B45" s="193"/>
      <c r="C45" s="125" t="s">
        <v>12</v>
      </c>
      <c r="D45" s="125"/>
      <c r="E45" s="126" t="s">
        <v>9</v>
      </c>
      <c r="F45" s="35">
        <f t="shared" si="7"/>
        <v>11800</v>
      </c>
      <c r="G45" s="19">
        <v>500</v>
      </c>
      <c r="H45" s="35">
        <v>800</v>
      </c>
      <c r="I45" s="35">
        <v>900</v>
      </c>
      <c r="J45" s="35">
        <v>1100</v>
      </c>
      <c r="K45" s="35">
        <v>1500</v>
      </c>
      <c r="L45" s="19">
        <v>1500</v>
      </c>
      <c r="M45" s="32">
        <v>5500</v>
      </c>
      <c r="N45" s="127"/>
    </row>
    <row r="46" spans="1:14" ht="22.5" customHeight="1">
      <c r="A46" s="19"/>
      <c r="B46" s="121" t="s">
        <v>13</v>
      </c>
      <c r="C46" s="121" t="s">
        <v>14</v>
      </c>
      <c r="D46" s="121"/>
      <c r="E46" s="121"/>
      <c r="F46" s="122">
        <f t="shared" si="7"/>
        <v>11800</v>
      </c>
      <c r="G46" s="30">
        <f aca="true" t="shared" si="9" ref="G46:M46">SUM(G42:G45)</f>
        <v>500</v>
      </c>
      <c r="H46" s="122">
        <f t="shared" si="9"/>
        <v>800</v>
      </c>
      <c r="I46" s="122">
        <f t="shared" si="9"/>
        <v>900</v>
      </c>
      <c r="J46" s="122">
        <f t="shared" si="9"/>
        <v>1100</v>
      </c>
      <c r="K46" s="122">
        <f t="shared" si="9"/>
        <v>1500</v>
      </c>
      <c r="L46" s="122">
        <f t="shared" si="9"/>
        <v>1500</v>
      </c>
      <c r="M46" s="128">
        <f t="shared" si="9"/>
        <v>5500</v>
      </c>
      <c r="N46" s="129"/>
    </row>
    <row r="47" spans="1:14" ht="28.5" customHeight="1">
      <c r="A47" s="19" t="s">
        <v>21</v>
      </c>
      <c r="B47" s="192" t="s">
        <v>47</v>
      </c>
      <c r="C47" s="130" t="s">
        <v>7</v>
      </c>
      <c r="D47" s="130" t="s">
        <v>30</v>
      </c>
      <c r="E47" s="131" t="s">
        <v>9</v>
      </c>
      <c r="F47" s="35"/>
      <c r="G47" s="19"/>
      <c r="H47" s="19"/>
      <c r="I47" s="19"/>
      <c r="J47" s="19"/>
      <c r="K47" s="19"/>
      <c r="L47" s="19">
        <v>0</v>
      </c>
      <c r="M47" s="32">
        <v>0</v>
      </c>
      <c r="N47" s="132"/>
    </row>
    <row r="48" spans="1:14" ht="32.25" customHeight="1">
      <c r="A48" s="19"/>
      <c r="B48" s="193"/>
      <c r="C48" s="130" t="s">
        <v>10</v>
      </c>
      <c r="D48" s="130"/>
      <c r="E48" s="131" t="s">
        <v>9</v>
      </c>
      <c r="F48" s="35"/>
      <c r="G48" s="19"/>
      <c r="H48" s="19"/>
      <c r="I48" s="19"/>
      <c r="J48" s="19"/>
      <c r="K48" s="19"/>
      <c r="L48" s="19">
        <v>0</v>
      </c>
      <c r="M48" s="32">
        <v>0</v>
      </c>
      <c r="N48" s="132"/>
    </row>
    <row r="49" spans="1:14" ht="31.5" customHeight="1">
      <c r="A49" s="19"/>
      <c r="B49" s="193"/>
      <c r="C49" s="130" t="s">
        <v>11</v>
      </c>
      <c r="D49" s="130"/>
      <c r="E49" s="131" t="s">
        <v>9</v>
      </c>
      <c r="F49" s="35"/>
      <c r="G49" s="19"/>
      <c r="H49" s="19"/>
      <c r="I49" s="19"/>
      <c r="J49" s="19"/>
      <c r="K49" s="19"/>
      <c r="L49" s="19">
        <v>0</v>
      </c>
      <c r="M49" s="32">
        <v>0</v>
      </c>
      <c r="N49" s="132"/>
    </row>
    <row r="50" spans="1:14" ht="29.25" customHeight="1">
      <c r="A50" s="19"/>
      <c r="B50" s="193"/>
      <c r="C50" s="130" t="s">
        <v>12</v>
      </c>
      <c r="D50" s="130"/>
      <c r="E50" s="131" t="s">
        <v>9</v>
      </c>
      <c r="F50" s="35">
        <f>SUM(G50:K50)</f>
        <v>185000</v>
      </c>
      <c r="G50" s="19">
        <f>SUM(G49)</f>
        <v>0</v>
      </c>
      <c r="H50" s="19">
        <v>40000</v>
      </c>
      <c r="I50" s="19">
        <v>40000</v>
      </c>
      <c r="J50" s="19">
        <v>50000</v>
      </c>
      <c r="K50" s="19">
        <v>55000</v>
      </c>
      <c r="L50" s="19">
        <v>0</v>
      </c>
      <c r="M50" s="32">
        <v>0</v>
      </c>
      <c r="N50" s="132"/>
    </row>
    <row r="51" spans="1:14" ht="22.5" customHeight="1">
      <c r="A51" s="19"/>
      <c r="B51" s="121" t="s">
        <v>13</v>
      </c>
      <c r="C51" s="121" t="s">
        <v>14</v>
      </c>
      <c r="D51" s="121"/>
      <c r="E51" s="121"/>
      <c r="F51" s="122">
        <f aca="true" t="shared" si="10" ref="F51:K51">SUM(F47:F50)</f>
        <v>185000</v>
      </c>
      <c r="G51" s="30">
        <f t="shared" si="10"/>
        <v>0</v>
      </c>
      <c r="H51" s="30">
        <f t="shared" si="10"/>
        <v>40000</v>
      </c>
      <c r="I51" s="30">
        <f t="shared" si="10"/>
        <v>40000</v>
      </c>
      <c r="J51" s="30">
        <f t="shared" si="10"/>
        <v>50000</v>
      </c>
      <c r="K51" s="30">
        <f t="shared" si="10"/>
        <v>55000</v>
      </c>
      <c r="L51" s="30">
        <v>0</v>
      </c>
      <c r="M51" s="30">
        <f>SUM(M47:M50)</f>
        <v>0</v>
      </c>
      <c r="N51" s="123"/>
    </row>
    <row r="52" spans="1:14" ht="30.75" customHeight="1">
      <c r="A52" s="19">
        <v>5</v>
      </c>
      <c r="B52" s="208" t="s">
        <v>45</v>
      </c>
      <c r="C52" s="130" t="s">
        <v>7</v>
      </c>
      <c r="D52" s="130" t="s">
        <v>30</v>
      </c>
      <c r="E52" s="131" t="s">
        <v>9</v>
      </c>
      <c r="F52" s="133">
        <f>SUM(G52:M52)</f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30">
        <v>0</v>
      </c>
      <c r="M52" s="30">
        <v>0</v>
      </c>
      <c r="N52" s="134"/>
    </row>
    <row r="53" spans="1:14" ht="30.75" customHeight="1">
      <c r="A53" s="19"/>
      <c r="B53" s="187"/>
      <c r="C53" s="130" t="s">
        <v>10</v>
      </c>
      <c r="D53" s="130"/>
      <c r="E53" s="131" t="s">
        <v>9</v>
      </c>
      <c r="F53" s="122">
        <f>SUM(G53:M53)</f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/>
      <c r="M53" s="30">
        <v>0</v>
      </c>
      <c r="N53" s="134"/>
    </row>
    <row r="54" spans="1:14" ht="32.25" customHeight="1">
      <c r="A54" s="19"/>
      <c r="B54" s="187"/>
      <c r="C54" s="130" t="s">
        <v>11</v>
      </c>
      <c r="D54" s="130"/>
      <c r="E54" s="131" t="s">
        <v>9</v>
      </c>
      <c r="F54" s="122">
        <f>SUM(G54:M54)</f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/>
      <c r="M54" s="30">
        <v>0</v>
      </c>
      <c r="N54" s="134"/>
    </row>
    <row r="55" spans="1:14" ht="32.25" customHeight="1">
      <c r="A55" s="19"/>
      <c r="B55" s="187"/>
      <c r="C55" s="130" t="s">
        <v>12</v>
      </c>
      <c r="D55" s="130"/>
      <c r="E55" s="131" t="s">
        <v>9</v>
      </c>
      <c r="F55" s="35">
        <f>SUM(G55:M55)</f>
        <v>15600</v>
      </c>
      <c r="G55" s="19">
        <v>2000</v>
      </c>
      <c r="H55" s="19">
        <v>4000</v>
      </c>
      <c r="I55" s="19">
        <v>4000</v>
      </c>
      <c r="J55" s="19">
        <v>5600</v>
      </c>
      <c r="K55" s="30">
        <v>0</v>
      </c>
      <c r="L55" s="30"/>
      <c r="M55" s="30">
        <v>0</v>
      </c>
      <c r="N55" s="134"/>
    </row>
    <row r="56" spans="1:14" ht="22.5" customHeight="1">
      <c r="A56" s="135"/>
      <c r="B56" s="135" t="s">
        <v>13</v>
      </c>
      <c r="C56" s="121"/>
      <c r="D56" s="121"/>
      <c r="E56" s="121"/>
      <c r="F56" s="122">
        <f>SUM(G56:M56)</f>
        <v>15600</v>
      </c>
      <c r="G56" s="30">
        <f>SUM(G53:G55)</f>
        <v>2000</v>
      </c>
      <c r="H56" s="30">
        <f>SUM(H53:H55)</f>
        <v>4000</v>
      </c>
      <c r="I56" s="30">
        <f>SUM(I53:I55)</f>
        <v>4000</v>
      </c>
      <c r="J56" s="30">
        <f>SUM(J53:J55)</f>
        <v>5600</v>
      </c>
      <c r="K56" s="30">
        <f>SUM(K53:K55)</f>
        <v>0</v>
      </c>
      <c r="L56" s="30"/>
      <c r="M56" s="30">
        <f>SUM(M52:M55)</f>
        <v>0</v>
      </c>
      <c r="N56" s="134"/>
    </row>
    <row r="57" spans="1:14" ht="22.5" customHeight="1">
      <c r="A57" s="206" t="s">
        <v>43</v>
      </c>
      <c r="B57" s="207"/>
      <c r="C57" s="121"/>
      <c r="D57" s="121"/>
      <c r="E57" s="121"/>
      <c r="F57" s="122">
        <f>G57+H57+I57+J57+K57+L57+M57</f>
        <v>265020</v>
      </c>
      <c r="G57" s="30">
        <f>G36+G41+G46+G51+G56</f>
        <v>9620</v>
      </c>
      <c r="H57" s="30">
        <f>H36+H41+H46+H51+H56</f>
        <v>53400</v>
      </c>
      <c r="I57" s="30">
        <f>I36+I41+I46+I51+I56</f>
        <v>54400</v>
      </c>
      <c r="J57" s="30">
        <f>J36+J41+J46+J51+J56</f>
        <v>66900</v>
      </c>
      <c r="K57" s="30">
        <f>K41+K46+K51+K56</f>
        <v>58700</v>
      </c>
      <c r="L57" s="30">
        <f>L36+L41+L46+L51+L56</f>
        <v>4000</v>
      </c>
      <c r="M57" s="30">
        <f>M36+M41+M46+M51+M56</f>
        <v>18000</v>
      </c>
      <c r="N57" s="134"/>
    </row>
    <row r="58" spans="1:14" ht="22.5" customHeight="1">
      <c r="A58" s="120"/>
      <c r="B58" s="136"/>
      <c r="C58" s="137"/>
      <c r="D58" s="137"/>
      <c r="E58" s="137"/>
      <c r="F58" s="139"/>
      <c r="G58" s="52"/>
      <c r="H58" s="52"/>
      <c r="I58" s="52"/>
      <c r="J58" s="52"/>
      <c r="K58" s="52"/>
      <c r="L58" s="53"/>
      <c r="M58" s="53"/>
      <c r="N58" s="138"/>
    </row>
    <row r="59" spans="1:14" ht="30" customHeight="1">
      <c r="A59" s="19">
        <v>1</v>
      </c>
      <c r="B59" s="192" t="s">
        <v>22</v>
      </c>
      <c r="C59" s="125" t="s">
        <v>7</v>
      </c>
      <c r="D59" s="125" t="s">
        <v>32</v>
      </c>
      <c r="E59" s="126" t="s">
        <v>9</v>
      </c>
      <c r="F59" s="35"/>
      <c r="G59" s="19"/>
      <c r="H59" s="19"/>
      <c r="I59" s="19"/>
      <c r="J59" s="19"/>
      <c r="K59" s="19"/>
      <c r="L59" s="19"/>
      <c r="M59" s="32"/>
      <c r="N59" s="186" t="s">
        <v>38</v>
      </c>
    </row>
    <row r="60" spans="1:14" ht="30" customHeight="1">
      <c r="A60" s="19"/>
      <c r="B60" s="193"/>
      <c r="C60" s="125" t="s">
        <v>10</v>
      </c>
      <c r="D60" s="125"/>
      <c r="E60" s="126" t="s">
        <v>9</v>
      </c>
      <c r="F60" s="35"/>
      <c r="G60" s="19"/>
      <c r="H60" s="19"/>
      <c r="I60" s="19"/>
      <c r="J60" s="19"/>
      <c r="K60" s="19"/>
      <c r="L60" s="19"/>
      <c r="M60" s="32"/>
      <c r="N60" s="187"/>
    </row>
    <row r="61" spans="1:14" ht="28.5" customHeight="1">
      <c r="A61" s="19"/>
      <c r="B61" s="193"/>
      <c r="C61" s="125" t="s">
        <v>11</v>
      </c>
      <c r="D61" s="125"/>
      <c r="E61" s="126" t="s">
        <v>9</v>
      </c>
      <c r="F61" s="35"/>
      <c r="G61" s="19"/>
      <c r="H61" s="19"/>
      <c r="I61" s="19"/>
      <c r="J61" s="19"/>
      <c r="K61" s="19"/>
      <c r="L61" s="19"/>
      <c r="M61" s="32"/>
      <c r="N61" s="132"/>
    </row>
    <row r="62" spans="1:14" ht="36.75" customHeight="1">
      <c r="A62" s="19"/>
      <c r="B62" s="193"/>
      <c r="C62" s="125" t="s">
        <v>12</v>
      </c>
      <c r="D62" s="125"/>
      <c r="E62" s="126" t="s">
        <v>9</v>
      </c>
      <c r="F62" s="122">
        <v>4500</v>
      </c>
      <c r="G62" s="122">
        <v>4500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32">
        <v>0</v>
      </c>
      <c r="N62" s="132"/>
    </row>
    <row r="63" spans="1:14" ht="18.75" customHeight="1" thickBot="1">
      <c r="A63" s="60"/>
      <c r="B63" s="140" t="s">
        <v>13</v>
      </c>
      <c r="C63" s="140" t="s">
        <v>14</v>
      </c>
      <c r="D63" s="141"/>
      <c r="E63" s="142"/>
      <c r="F63" s="143">
        <v>4500</v>
      </c>
      <c r="G63" s="143">
        <v>4500</v>
      </c>
      <c r="H63" s="144">
        <v>0</v>
      </c>
      <c r="I63" s="144">
        <v>0</v>
      </c>
      <c r="J63" s="144">
        <v>0</v>
      </c>
      <c r="K63" s="159">
        <v>0</v>
      </c>
      <c r="L63" s="145">
        <v>0</v>
      </c>
      <c r="M63" s="146">
        <v>0</v>
      </c>
      <c r="N63" s="147"/>
    </row>
    <row r="64" spans="1:14" ht="34.5" customHeight="1" thickBot="1">
      <c r="A64" s="58">
        <v>2</v>
      </c>
      <c r="B64" s="196" t="s">
        <v>23</v>
      </c>
      <c r="C64" s="5" t="s">
        <v>7</v>
      </c>
      <c r="D64" s="5" t="s">
        <v>30</v>
      </c>
      <c r="E64" s="8" t="s">
        <v>9</v>
      </c>
      <c r="F64" s="15"/>
      <c r="G64" s="16"/>
      <c r="H64" s="16"/>
      <c r="I64" s="16"/>
      <c r="J64" s="16"/>
      <c r="K64" s="16"/>
      <c r="L64" s="71"/>
      <c r="M64" s="17"/>
      <c r="N64" s="188" t="s">
        <v>39</v>
      </c>
    </row>
    <row r="65" spans="1:14" ht="32.25" customHeight="1" thickBot="1">
      <c r="A65" s="59"/>
      <c r="B65" s="197"/>
      <c r="C65" s="5" t="s">
        <v>10</v>
      </c>
      <c r="D65" s="11"/>
      <c r="E65" s="8" t="s">
        <v>9</v>
      </c>
      <c r="F65" s="18"/>
      <c r="G65" s="19"/>
      <c r="H65" s="19"/>
      <c r="I65" s="19"/>
      <c r="J65" s="19"/>
      <c r="K65" s="19"/>
      <c r="L65" s="20"/>
      <c r="M65" s="21"/>
      <c r="N65" s="189"/>
    </row>
    <row r="66" spans="1:14" ht="37.5" customHeight="1" thickBot="1">
      <c r="A66" s="59"/>
      <c r="B66" s="197"/>
      <c r="C66" s="5" t="s">
        <v>11</v>
      </c>
      <c r="D66" s="11"/>
      <c r="E66" s="8" t="s">
        <v>9</v>
      </c>
      <c r="F66" s="18"/>
      <c r="G66" s="19"/>
      <c r="H66" s="19"/>
      <c r="I66" s="19"/>
      <c r="J66" s="19"/>
      <c r="K66" s="19"/>
      <c r="L66" s="20"/>
      <c r="M66" s="21"/>
      <c r="N66" s="92"/>
    </row>
    <row r="67" spans="1:14" ht="27.75" customHeight="1" thickBot="1">
      <c r="A67" s="59"/>
      <c r="B67" s="198"/>
      <c r="C67" s="5" t="s">
        <v>12</v>
      </c>
      <c r="D67" s="11"/>
      <c r="E67" s="8" t="s">
        <v>9</v>
      </c>
      <c r="F67" s="36">
        <f>SUM(G68:M68)</f>
        <v>12000</v>
      </c>
      <c r="G67" s="37">
        <v>5310</v>
      </c>
      <c r="H67" s="37">
        <v>3345</v>
      </c>
      <c r="I67" s="37">
        <v>3345</v>
      </c>
      <c r="J67" s="37">
        <v>0</v>
      </c>
      <c r="K67" s="37">
        <v>0</v>
      </c>
      <c r="L67" s="72">
        <v>0</v>
      </c>
      <c r="M67" s="22">
        <v>0</v>
      </c>
      <c r="N67" s="92"/>
    </row>
    <row r="68" spans="1:14" ht="21" customHeight="1" thickBot="1">
      <c r="A68" s="60"/>
      <c r="B68" s="7" t="s">
        <v>13</v>
      </c>
      <c r="C68" s="7" t="s">
        <v>14</v>
      </c>
      <c r="D68" s="62"/>
      <c r="E68" s="63"/>
      <c r="F68" s="24">
        <v>12000</v>
      </c>
      <c r="G68" s="26">
        <v>5310</v>
      </c>
      <c r="H68" s="26">
        <v>3345</v>
      </c>
      <c r="I68" s="26">
        <v>3345</v>
      </c>
      <c r="J68" s="26">
        <v>0</v>
      </c>
      <c r="K68" s="26">
        <v>0</v>
      </c>
      <c r="L68" s="43">
        <v>0</v>
      </c>
      <c r="M68" s="38">
        <v>0</v>
      </c>
      <c r="N68" s="42"/>
    </row>
    <row r="69" spans="1:14" ht="29.25" customHeight="1" thickBot="1">
      <c r="A69" s="58">
        <v>3</v>
      </c>
      <c r="B69" s="196" t="s">
        <v>24</v>
      </c>
      <c r="C69" s="11" t="s">
        <v>7</v>
      </c>
      <c r="D69" s="11" t="s">
        <v>8</v>
      </c>
      <c r="E69" s="10" t="s">
        <v>9</v>
      </c>
      <c r="F69" s="27"/>
      <c r="G69" s="28"/>
      <c r="H69" s="28"/>
      <c r="I69" s="28"/>
      <c r="J69" s="28"/>
      <c r="K69" s="28"/>
      <c r="L69" s="71"/>
      <c r="M69" s="17"/>
      <c r="N69" s="92" t="s">
        <v>40</v>
      </c>
    </row>
    <row r="70" spans="1:14" ht="30" customHeight="1" thickBot="1">
      <c r="A70" s="59"/>
      <c r="B70" s="197"/>
      <c r="C70" s="5" t="s">
        <v>10</v>
      </c>
      <c r="D70" s="11"/>
      <c r="E70" s="8" t="s">
        <v>9</v>
      </c>
      <c r="F70" s="18"/>
      <c r="G70" s="19"/>
      <c r="H70" s="19"/>
      <c r="I70" s="19"/>
      <c r="J70" s="19"/>
      <c r="K70" s="19"/>
      <c r="L70" s="20"/>
      <c r="M70" s="19"/>
      <c r="N70" s="92"/>
    </row>
    <row r="71" spans="1:14" ht="29.25" customHeight="1" thickBot="1">
      <c r="A71" s="59"/>
      <c r="B71" s="197"/>
      <c r="C71" s="5" t="s">
        <v>11</v>
      </c>
      <c r="D71" s="11"/>
      <c r="E71" s="8" t="s">
        <v>9</v>
      </c>
      <c r="F71" s="35"/>
      <c r="G71" s="19"/>
      <c r="H71" s="19"/>
      <c r="I71" s="19"/>
      <c r="J71" s="19"/>
      <c r="K71" s="19"/>
      <c r="L71" s="19"/>
      <c r="M71" s="32"/>
      <c r="N71" s="95"/>
    </row>
    <row r="72" spans="1:14" ht="30" customHeight="1" thickBot="1">
      <c r="A72" s="59"/>
      <c r="B72" s="198"/>
      <c r="C72" s="5" t="s">
        <v>12</v>
      </c>
      <c r="D72" s="68"/>
      <c r="E72" s="8" t="s">
        <v>9</v>
      </c>
      <c r="F72" s="39">
        <f>SUM(G72:M72)</f>
        <v>9340</v>
      </c>
      <c r="G72" s="40">
        <v>934</v>
      </c>
      <c r="H72" s="40">
        <v>934</v>
      </c>
      <c r="I72" s="40">
        <v>934</v>
      </c>
      <c r="J72" s="40">
        <v>934</v>
      </c>
      <c r="K72" s="40">
        <v>934</v>
      </c>
      <c r="L72" s="80">
        <v>934</v>
      </c>
      <c r="M72" s="40">
        <f>934*4</f>
        <v>3736</v>
      </c>
      <c r="N72" s="92"/>
    </row>
    <row r="73" spans="1:14" ht="21" customHeight="1" thickBot="1">
      <c r="A73" s="60"/>
      <c r="B73" s="7" t="s">
        <v>13</v>
      </c>
      <c r="C73" s="7" t="s">
        <v>14</v>
      </c>
      <c r="D73" s="62"/>
      <c r="E73" s="63"/>
      <c r="F73" s="23">
        <f>SUM(G73:M73)</f>
        <v>9340</v>
      </c>
      <c r="G73" s="26">
        <v>934</v>
      </c>
      <c r="H73" s="26">
        <v>934</v>
      </c>
      <c r="I73" s="26">
        <v>934</v>
      </c>
      <c r="J73" s="26">
        <v>934</v>
      </c>
      <c r="K73" s="26">
        <v>934</v>
      </c>
      <c r="L73" s="24">
        <v>934</v>
      </c>
      <c r="M73" s="26">
        <f>934*4</f>
        <v>3736</v>
      </c>
      <c r="N73" s="42"/>
    </row>
    <row r="74" spans="1:14" ht="30" customHeight="1" thickBot="1">
      <c r="A74" s="58">
        <v>4</v>
      </c>
      <c r="B74" s="196" t="s">
        <v>25</v>
      </c>
      <c r="C74" s="5" t="s">
        <v>7</v>
      </c>
      <c r="D74" s="5" t="s">
        <v>33</v>
      </c>
      <c r="E74" s="8" t="s">
        <v>9</v>
      </c>
      <c r="F74" s="15"/>
      <c r="G74" s="16"/>
      <c r="H74" s="16"/>
      <c r="I74" s="16"/>
      <c r="J74" s="16"/>
      <c r="K74" s="16"/>
      <c r="L74" s="61"/>
      <c r="M74" s="17"/>
      <c r="N74" s="92"/>
    </row>
    <row r="75" spans="1:14" ht="31.5" customHeight="1" thickBot="1">
      <c r="A75" s="59"/>
      <c r="B75" s="197"/>
      <c r="C75" s="5" t="s">
        <v>10</v>
      </c>
      <c r="D75" s="11"/>
      <c r="E75" s="8" t="s">
        <v>9</v>
      </c>
      <c r="F75" s="18"/>
      <c r="G75" s="19"/>
      <c r="H75" s="19"/>
      <c r="I75" s="19"/>
      <c r="J75" s="19"/>
      <c r="K75" s="19"/>
      <c r="L75" s="20"/>
      <c r="M75" s="19"/>
      <c r="N75" s="92"/>
    </row>
    <row r="76" spans="1:14" ht="29.25" customHeight="1" thickBot="1">
      <c r="A76" s="59"/>
      <c r="B76" s="197"/>
      <c r="C76" s="5" t="s">
        <v>11</v>
      </c>
      <c r="D76" s="11"/>
      <c r="E76" s="8" t="s">
        <v>9</v>
      </c>
      <c r="F76" s="18"/>
      <c r="G76" s="19"/>
      <c r="H76" s="19"/>
      <c r="I76" s="19"/>
      <c r="J76" s="19"/>
      <c r="K76" s="19"/>
      <c r="L76" s="20"/>
      <c r="M76" s="21"/>
      <c r="N76" s="92"/>
    </row>
    <row r="77" spans="1:14" ht="31.5" customHeight="1" thickBot="1">
      <c r="A77" s="59"/>
      <c r="B77" s="198"/>
      <c r="C77" s="5" t="s">
        <v>12</v>
      </c>
      <c r="D77" s="68"/>
      <c r="E77" s="8" t="s">
        <v>9</v>
      </c>
      <c r="F77" s="18">
        <v>44000</v>
      </c>
      <c r="G77" s="19">
        <v>0</v>
      </c>
      <c r="H77" s="19">
        <v>0</v>
      </c>
      <c r="I77" s="19">
        <v>0</v>
      </c>
      <c r="J77" s="19">
        <v>15000</v>
      </c>
      <c r="K77" s="19">
        <v>6000</v>
      </c>
      <c r="L77" s="20">
        <v>15000</v>
      </c>
      <c r="M77" s="19">
        <v>8000</v>
      </c>
      <c r="N77" s="92"/>
    </row>
    <row r="78" spans="1:14" ht="21" customHeight="1" thickBot="1">
      <c r="A78" s="60"/>
      <c r="B78" s="7" t="s">
        <v>13</v>
      </c>
      <c r="C78" s="7" t="s">
        <v>14</v>
      </c>
      <c r="D78" s="62"/>
      <c r="E78" s="63"/>
      <c r="F78" s="29">
        <v>44000</v>
      </c>
      <c r="G78" s="30">
        <v>0</v>
      </c>
      <c r="H78" s="30">
        <v>0</v>
      </c>
      <c r="I78" s="30">
        <v>0</v>
      </c>
      <c r="J78" s="30">
        <v>15000</v>
      </c>
      <c r="K78" s="30">
        <v>6000</v>
      </c>
      <c r="L78" s="78">
        <v>15000</v>
      </c>
      <c r="M78" s="30">
        <v>8000</v>
      </c>
      <c r="N78" s="42"/>
    </row>
    <row r="79" spans="1:14" ht="30" customHeight="1" thickBot="1">
      <c r="A79" s="58">
        <v>5</v>
      </c>
      <c r="B79" s="196" t="s">
        <v>26</v>
      </c>
      <c r="C79" s="5" t="s">
        <v>7</v>
      </c>
      <c r="D79" s="5" t="s">
        <v>34</v>
      </c>
      <c r="E79" s="8" t="s">
        <v>9</v>
      </c>
      <c r="F79" s="15"/>
      <c r="G79" s="16"/>
      <c r="H79" s="16"/>
      <c r="I79" s="16"/>
      <c r="J79" s="16"/>
      <c r="K79" s="16"/>
      <c r="L79" s="61"/>
      <c r="M79" s="17"/>
      <c r="N79" s="92"/>
    </row>
    <row r="80" spans="1:14" ht="31.5" customHeight="1" thickBot="1">
      <c r="A80" s="59"/>
      <c r="B80" s="197"/>
      <c r="C80" s="5" t="s">
        <v>10</v>
      </c>
      <c r="D80" s="11"/>
      <c r="E80" s="8" t="s">
        <v>9</v>
      </c>
      <c r="F80" s="18"/>
      <c r="G80" s="19"/>
      <c r="H80" s="19"/>
      <c r="I80" s="19"/>
      <c r="J80" s="19"/>
      <c r="K80" s="19"/>
      <c r="L80" s="20"/>
      <c r="M80" s="21"/>
      <c r="N80" s="92"/>
    </row>
    <row r="81" spans="1:14" ht="26.25" thickBot="1">
      <c r="A81" s="59"/>
      <c r="B81" s="197"/>
      <c r="C81" s="5" t="s">
        <v>11</v>
      </c>
      <c r="D81" s="11"/>
      <c r="E81" s="8" t="s">
        <v>9</v>
      </c>
      <c r="F81" s="18"/>
      <c r="G81" s="19"/>
      <c r="H81" s="19"/>
      <c r="I81" s="19"/>
      <c r="J81" s="19"/>
      <c r="K81" s="19"/>
      <c r="L81" s="20"/>
      <c r="M81" s="21"/>
      <c r="N81" s="92"/>
    </row>
    <row r="82" spans="1:25" ht="33" customHeight="1" thickBot="1">
      <c r="A82" s="59"/>
      <c r="B82" s="198"/>
      <c r="C82" s="5" t="s">
        <v>12</v>
      </c>
      <c r="D82" s="11"/>
      <c r="E82" s="8" t="s">
        <v>9</v>
      </c>
      <c r="F82" s="36">
        <f>H82+I82</f>
        <v>2670</v>
      </c>
      <c r="G82" s="37">
        <v>0</v>
      </c>
      <c r="H82" s="37">
        <v>1070</v>
      </c>
      <c r="I82" s="37">
        <v>1600</v>
      </c>
      <c r="J82" s="37">
        <v>0</v>
      </c>
      <c r="K82" s="37">
        <v>0</v>
      </c>
      <c r="L82" s="72">
        <v>0</v>
      </c>
      <c r="M82" s="22">
        <v>0</v>
      </c>
      <c r="N82" s="16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:25" ht="22.5" customHeight="1" thickBot="1">
      <c r="A83" s="60"/>
      <c r="B83" s="7" t="s">
        <v>13</v>
      </c>
      <c r="C83" s="7" t="s">
        <v>14</v>
      </c>
      <c r="D83" s="62"/>
      <c r="E83" s="63"/>
      <c r="F83" s="24">
        <v>2670</v>
      </c>
      <c r="G83" s="26">
        <v>0</v>
      </c>
      <c r="H83" s="26">
        <v>1070</v>
      </c>
      <c r="I83" s="26">
        <v>1600</v>
      </c>
      <c r="J83" s="26">
        <v>0</v>
      </c>
      <c r="K83" s="26">
        <v>0</v>
      </c>
      <c r="L83" s="43">
        <v>0</v>
      </c>
      <c r="M83" s="38">
        <v>0</v>
      </c>
      <c r="N83" s="162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5" ht="32.25" customHeight="1" thickBot="1">
      <c r="A84" s="58">
        <v>6</v>
      </c>
      <c r="B84" s="196" t="s">
        <v>28</v>
      </c>
      <c r="C84" s="11" t="s">
        <v>7</v>
      </c>
      <c r="D84" s="11" t="s">
        <v>33</v>
      </c>
      <c r="E84" s="10" t="s">
        <v>9</v>
      </c>
      <c r="F84" s="27"/>
      <c r="G84" s="28"/>
      <c r="H84" s="28"/>
      <c r="I84" s="28"/>
      <c r="J84" s="28"/>
      <c r="K84" s="28"/>
      <c r="L84" s="71"/>
      <c r="M84" s="17"/>
      <c r="N84" s="16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:25" ht="33" customHeight="1" thickBot="1">
      <c r="A85" s="59"/>
      <c r="B85" s="197"/>
      <c r="C85" s="5" t="s">
        <v>10</v>
      </c>
      <c r="D85" s="11"/>
      <c r="E85" s="8" t="s">
        <v>9</v>
      </c>
      <c r="F85" s="18"/>
      <c r="G85" s="19"/>
      <c r="H85" s="19"/>
      <c r="I85" s="19"/>
      <c r="J85" s="19"/>
      <c r="K85" s="19"/>
      <c r="L85" s="20"/>
      <c r="M85" s="21"/>
      <c r="N85" s="16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:25" ht="33" customHeight="1" thickBot="1">
      <c r="A86" s="59"/>
      <c r="B86" s="197"/>
      <c r="C86" s="5" t="s">
        <v>11</v>
      </c>
      <c r="D86" s="11"/>
      <c r="E86" s="8" t="s">
        <v>9</v>
      </c>
      <c r="F86" s="18"/>
      <c r="G86" s="19"/>
      <c r="H86" s="19"/>
      <c r="I86" s="19"/>
      <c r="J86" s="19"/>
      <c r="K86" s="19"/>
      <c r="L86" s="20"/>
      <c r="M86" s="21"/>
      <c r="N86" s="16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:25" ht="31.5" customHeight="1" thickBot="1">
      <c r="A87" s="59"/>
      <c r="B87" s="198"/>
      <c r="C87" s="5" t="s">
        <v>12</v>
      </c>
      <c r="D87" s="68"/>
      <c r="E87" s="8" t="s">
        <v>9</v>
      </c>
      <c r="F87" s="36">
        <f>H87+I87</f>
        <v>2640</v>
      </c>
      <c r="G87" s="37">
        <v>0</v>
      </c>
      <c r="H87" s="37">
        <v>1600</v>
      </c>
      <c r="I87" s="37">
        <v>1040</v>
      </c>
      <c r="J87" s="37">
        <v>0</v>
      </c>
      <c r="K87" s="37">
        <v>0</v>
      </c>
      <c r="L87" s="72">
        <v>0</v>
      </c>
      <c r="M87" s="22">
        <v>0</v>
      </c>
      <c r="N87" s="16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:14" ht="18.75" customHeight="1" thickBot="1">
      <c r="A88" s="60"/>
      <c r="B88" s="7" t="s">
        <v>13</v>
      </c>
      <c r="C88" s="6" t="s">
        <v>14</v>
      </c>
      <c r="D88" s="69"/>
      <c r="E88" s="70"/>
      <c r="F88" s="24">
        <v>2640</v>
      </c>
      <c r="G88" s="26">
        <v>0</v>
      </c>
      <c r="H88" s="26">
        <f>SUM(H84:H87)</f>
        <v>1600</v>
      </c>
      <c r="I88" s="26">
        <f>SUM(I84:I87)</f>
        <v>1040</v>
      </c>
      <c r="J88" s="26">
        <v>0</v>
      </c>
      <c r="K88" s="26">
        <v>0</v>
      </c>
      <c r="L88" s="43">
        <v>0</v>
      </c>
      <c r="M88" s="38">
        <v>0</v>
      </c>
      <c r="N88" s="42"/>
    </row>
    <row r="89" spans="1:14" ht="36.75" customHeight="1" thickBot="1">
      <c r="A89" s="58">
        <v>7</v>
      </c>
      <c r="B89" s="196" t="s">
        <v>27</v>
      </c>
      <c r="C89" s="5" t="s">
        <v>7</v>
      </c>
      <c r="D89" s="5" t="s">
        <v>35</v>
      </c>
      <c r="E89" s="12" t="s">
        <v>9</v>
      </c>
      <c r="F89" s="27"/>
      <c r="G89" s="28"/>
      <c r="H89" s="28"/>
      <c r="I89" s="28"/>
      <c r="J89" s="28"/>
      <c r="K89" s="28"/>
      <c r="L89" s="71"/>
      <c r="M89" s="17"/>
      <c r="N89" s="92"/>
    </row>
    <row r="90" spans="1:14" ht="33.75" customHeight="1" thickBot="1">
      <c r="A90" s="59"/>
      <c r="B90" s="197"/>
      <c r="C90" s="5" t="s">
        <v>10</v>
      </c>
      <c r="D90" s="11"/>
      <c r="E90" s="12" t="s">
        <v>9</v>
      </c>
      <c r="F90" s="18"/>
      <c r="G90" s="19"/>
      <c r="H90" s="19"/>
      <c r="I90" s="19"/>
      <c r="J90" s="19"/>
      <c r="K90" s="19"/>
      <c r="L90" s="20"/>
      <c r="M90" s="21"/>
      <c r="N90" s="92"/>
    </row>
    <row r="91" spans="1:14" ht="33.75" customHeight="1" thickBot="1">
      <c r="A91" s="59"/>
      <c r="B91" s="197"/>
      <c r="C91" s="5" t="s">
        <v>11</v>
      </c>
      <c r="D91" s="11"/>
      <c r="E91" s="12" t="s">
        <v>9</v>
      </c>
      <c r="F91" s="18"/>
      <c r="G91" s="19"/>
      <c r="H91" s="19"/>
      <c r="I91" s="19"/>
      <c r="J91" s="19"/>
      <c r="K91" s="19"/>
      <c r="L91" s="20"/>
      <c r="M91" s="21"/>
      <c r="N91" s="92"/>
    </row>
    <row r="92" spans="1:14" ht="30.75" customHeight="1" thickBot="1">
      <c r="A92" s="59"/>
      <c r="B92" s="198"/>
      <c r="C92" s="13" t="s">
        <v>12</v>
      </c>
      <c r="D92" s="68"/>
      <c r="E92" s="14" t="s">
        <v>9</v>
      </c>
      <c r="F92" s="36">
        <v>27170</v>
      </c>
      <c r="G92" s="37">
        <v>0</v>
      </c>
      <c r="H92" s="37">
        <v>2010</v>
      </c>
      <c r="I92" s="37">
        <v>12600</v>
      </c>
      <c r="J92" s="37">
        <v>12560</v>
      </c>
      <c r="K92" s="37">
        <v>0</v>
      </c>
      <c r="L92" s="72">
        <v>0</v>
      </c>
      <c r="M92" s="31">
        <v>0</v>
      </c>
      <c r="N92" s="92"/>
    </row>
    <row r="93" spans="1:14" ht="18.75" customHeight="1" thickBot="1">
      <c r="A93" s="60"/>
      <c r="B93" s="7" t="s">
        <v>13</v>
      </c>
      <c r="C93" s="7" t="s">
        <v>14</v>
      </c>
      <c r="D93" s="62"/>
      <c r="E93" s="63"/>
      <c r="F93" s="24">
        <v>27170</v>
      </c>
      <c r="G93" s="26">
        <v>0</v>
      </c>
      <c r="H93" s="26">
        <v>2010</v>
      </c>
      <c r="I93" s="26">
        <v>12600</v>
      </c>
      <c r="J93" s="26">
        <v>12560</v>
      </c>
      <c r="K93" s="26">
        <v>0</v>
      </c>
      <c r="L93" s="43">
        <v>0</v>
      </c>
      <c r="M93" s="41">
        <v>0</v>
      </c>
      <c r="N93" s="42"/>
    </row>
    <row r="94" spans="1:14" ht="31.5" customHeight="1" thickBot="1">
      <c r="A94" s="59">
        <v>8</v>
      </c>
      <c r="B94" s="209" t="s">
        <v>29</v>
      </c>
      <c r="C94" s="11" t="s">
        <v>7</v>
      </c>
      <c r="D94" s="11" t="s">
        <v>36</v>
      </c>
      <c r="E94" s="10" t="s">
        <v>9</v>
      </c>
      <c r="F94" s="44"/>
      <c r="G94" s="55"/>
      <c r="H94" s="55"/>
      <c r="I94" s="55"/>
      <c r="J94" s="55"/>
      <c r="K94" s="55"/>
      <c r="L94" s="79"/>
      <c r="M94" s="169"/>
      <c r="N94" s="91"/>
    </row>
    <row r="95" spans="1:14" ht="28.5" customHeight="1" thickBot="1">
      <c r="A95" s="59"/>
      <c r="B95" s="197"/>
      <c r="C95" s="5" t="s">
        <v>10</v>
      </c>
      <c r="D95" s="11"/>
      <c r="E95" s="8" t="s">
        <v>9</v>
      </c>
      <c r="F95" s="168"/>
      <c r="G95" s="52"/>
      <c r="H95" s="52"/>
      <c r="I95" s="52"/>
      <c r="J95" s="52"/>
      <c r="K95" s="52"/>
      <c r="L95" s="53"/>
      <c r="M95" s="170"/>
      <c r="N95" s="92"/>
    </row>
    <row r="96" spans="1:14" ht="30" customHeight="1" thickBot="1">
      <c r="A96" s="59"/>
      <c r="B96" s="197"/>
      <c r="C96" s="5" t="s">
        <v>11</v>
      </c>
      <c r="D96" s="11"/>
      <c r="E96" s="8" t="s">
        <v>9</v>
      </c>
      <c r="F96" s="168"/>
      <c r="G96" s="52"/>
      <c r="H96" s="52"/>
      <c r="I96" s="52"/>
      <c r="J96" s="52"/>
      <c r="K96" s="52"/>
      <c r="L96" s="53"/>
      <c r="M96" s="170"/>
      <c r="N96" s="92"/>
    </row>
    <row r="97" spans="1:14" ht="30" customHeight="1" thickBot="1">
      <c r="A97" s="59"/>
      <c r="B97" s="198"/>
      <c r="C97" s="5" t="s">
        <v>12</v>
      </c>
      <c r="D97" s="11"/>
      <c r="E97" s="8" t="s">
        <v>9</v>
      </c>
      <c r="F97" s="36">
        <v>750</v>
      </c>
      <c r="G97" s="37">
        <v>250</v>
      </c>
      <c r="H97" s="37">
        <v>500</v>
      </c>
      <c r="I97" s="37">
        <v>0</v>
      </c>
      <c r="J97" s="37">
        <v>0</v>
      </c>
      <c r="K97" s="72">
        <v>0</v>
      </c>
      <c r="L97" s="37">
        <v>0</v>
      </c>
      <c r="M97" s="171">
        <v>0</v>
      </c>
      <c r="N97" s="93"/>
    </row>
    <row r="98" spans="1:14" ht="18.75" customHeight="1" thickBot="1">
      <c r="A98" s="60"/>
      <c r="B98" s="7" t="s">
        <v>13</v>
      </c>
      <c r="C98" s="7" t="s">
        <v>14</v>
      </c>
      <c r="D98" s="157"/>
      <c r="E98" s="158"/>
      <c r="F98" s="24">
        <v>750</v>
      </c>
      <c r="G98" s="26">
        <v>250</v>
      </c>
      <c r="H98" s="26">
        <v>500</v>
      </c>
      <c r="I98" s="26">
        <v>0</v>
      </c>
      <c r="J98" s="26">
        <v>0</v>
      </c>
      <c r="K98" s="43">
        <v>0</v>
      </c>
      <c r="L98" s="26">
        <v>0</v>
      </c>
      <c r="M98" s="41">
        <v>0</v>
      </c>
      <c r="N98" s="42"/>
    </row>
    <row r="99" spans="1:14" ht="29.25" customHeight="1" thickBot="1">
      <c r="A99" s="59" t="s">
        <v>51</v>
      </c>
      <c r="B99" s="209" t="s">
        <v>52</v>
      </c>
      <c r="C99" s="11" t="s">
        <v>7</v>
      </c>
      <c r="D99" s="11" t="s">
        <v>8</v>
      </c>
      <c r="E99" s="10" t="s">
        <v>9</v>
      </c>
      <c r="F99" s="27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71">
        <v>0</v>
      </c>
      <c r="M99" s="17">
        <v>0</v>
      </c>
      <c r="N99" s="91"/>
    </row>
    <row r="100" spans="1:14" ht="30" customHeight="1" thickBot="1">
      <c r="A100" s="59"/>
      <c r="B100" s="197"/>
      <c r="C100" s="5" t="s">
        <v>10</v>
      </c>
      <c r="D100" s="11"/>
      <c r="E100" s="8" t="s">
        <v>9</v>
      </c>
      <c r="F100" s="18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20">
        <v>0</v>
      </c>
      <c r="M100" s="21">
        <v>0</v>
      </c>
      <c r="N100" s="92"/>
    </row>
    <row r="101" spans="1:14" ht="31.5" customHeight="1" thickBot="1">
      <c r="A101" s="59"/>
      <c r="B101" s="197"/>
      <c r="C101" s="5" t="s">
        <v>11</v>
      </c>
      <c r="D101" s="11"/>
      <c r="E101" s="8" t="s">
        <v>9</v>
      </c>
      <c r="F101" s="183" t="s">
        <v>53</v>
      </c>
      <c r="G101" s="184"/>
      <c r="H101" s="184"/>
      <c r="I101" s="184"/>
      <c r="J101" s="184"/>
      <c r="K101" s="184"/>
      <c r="L101" s="185"/>
      <c r="M101" s="21"/>
      <c r="N101" s="92"/>
    </row>
    <row r="102" spans="1:14" ht="31.5" customHeight="1" thickBot="1">
      <c r="A102" s="59"/>
      <c r="B102" s="198"/>
      <c r="C102" s="5" t="s">
        <v>12</v>
      </c>
      <c r="D102" s="68"/>
      <c r="E102" s="8" t="s">
        <v>9</v>
      </c>
      <c r="F102" s="36">
        <v>0</v>
      </c>
      <c r="G102" s="37">
        <v>0</v>
      </c>
      <c r="H102" s="37">
        <v>0</v>
      </c>
      <c r="I102" s="37">
        <v>0</v>
      </c>
      <c r="J102" s="37">
        <v>0</v>
      </c>
      <c r="K102" s="72">
        <v>0</v>
      </c>
      <c r="L102" s="37">
        <v>0</v>
      </c>
      <c r="M102" s="31">
        <v>0</v>
      </c>
      <c r="N102" s="92"/>
    </row>
    <row r="103" spans="1:14" ht="21.75" customHeight="1" thickBot="1">
      <c r="A103" s="60"/>
      <c r="B103" s="7" t="s">
        <v>13</v>
      </c>
      <c r="C103" s="7" t="s">
        <v>14</v>
      </c>
      <c r="D103" s="62"/>
      <c r="E103" s="62"/>
      <c r="F103" s="180">
        <v>0</v>
      </c>
      <c r="G103" s="181">
        <v>0</v>
      </c>
      <c r="H103" s="181">
        <v>0</v>
      </c>
      <c r="I103" s="181">
        <v>0</v>
      </c>
      <c r="J103" s="181">
        <v>0</v>
      </c>
      <c r="K103" s="181">
        <v>0</v>
      </c>
      <c r="L103" s="181">
        <v>0</v>
      </c>
      <c r="M103" s="182">
        <v>0</v>
      </c>
      <c r="N103" s="179"/>
    </row>
    <row r="104" spans="1:14" ht="24" customHeight="1" thickBot="1">
      <c r="A104" s="148"/>
      <c r="B104" s="75"/>
      <c r="C104" s="75"/>
      <c r="D104" s="75"/>
      <c r="E104" s="76"/>
      <c r="F104" s="172">
        <f>F27+F57+F63+F68+F73+F78+F83+F88+F93+F103</f>
        <v>420890</v>
      </c>
      <c r="G104" s="173">
        <f>G27+G57+G63+G68+G73+G78+G83+G88+G93+G103</f>
        <v>20384</v>
      </c>
      <c r="H104" s="174">
        <f>H27+H57+H63+H68+H73+H78+H83+H88+H93+H103</f>
        <v>70449</v>
      </c>
      <c r="I104" s="175">
        <f>I27+I57+I63+I68+I73+I78+I83+I87+I93+I103</f>
        <v>85824</v>
      </c>
      <c r="J104" s="174">
        <f>J27+J57+J63+J68+J73+J78+J83+J88+J93+J103</f>
        <v>105049</v>
      </c>
      <c r="K104" s="175">
        <f>K27+K57+K63+K68+K73+K78+K88+K93+K103</f>
        <v>73494</v>
      </c>
      <c r="L104" s="176">
        <f>L27+L57+L63+L68+L73+L78+L83+L88+L93+L103</f>
        <v>33954</v>
      </c>
      <c r="M104" s="177">
        <f>M27+M57+M63+M68+M73+M78+M83+M88+M93+M103</f>
        <v>31736</v>
      </c>
      <c r="N104" s="178"/>
    </row>
    <row r="105" spans="1:14" ht="35.25" customHeight="1" thickBot="1">
      <c r="A105" s="135"/>
      <c r="B105" s="210" t="s">
        <v>7</v>
      </c>
      <c r="C105" s="211"/>
      <c r="D105" s="11" t="s">
        <v>8</v>
      </c>
      <c r="E105" s="10" t="s">
        <v>9</v>
      </c>
      <c r="F105" s="33">
        <f>SUM(G105:M105)</f>
        <v>46750</v>
      </c>
      <c r="G105" s="19">
        <f>G7+G12+G17+G22+G32+G37+G42+G47+G52+G64+G69+G74+G79+G84+G89+G99</f>
        <v>5000</v>
      </c>
      <c r="H105" s="28">
        <f aca="true" t="shared" si="11" ref="H105:M106">H7+H12+H17+H22+H32+H37+H42+H47+H52+H59+H64+H69+H74+H79+H84+H89+H99</f>
        <v>9325</v>
      </c>
      <c r="I105" s="28">
        <f t="shared" si="11"/>
        <v>11325</v>
      </c>
      <c r="J105" s="28">
        <f t="shared" si="11"/>
        <v>11325</v>
      </c>
      <c r="K105" s="28">
        <f t="shared" si="11"/>
        <v>4325</v>
      </c>
      <c r="L105" s="71">
        <f t="shared" si="11"/>
        <v>4325</v>
      </c>
      <c r="M105" s="116">
        <f t="shared" si="11"/>
        <v>1125</v>
      </c>
      <c r="N105" s="96"/>
    </row>
    <row r="106" spans="1:14" ht="37.5" customHeight="1" thickBot="1">
      <c r="A106" s="135"/>
      <c r="B106" s="204" t="s">
        <v>10</v>
      </c>
      <c r="C106" s="205"/>
      <c r="D106" s="11"/>
      <c r="E106" s="8" t="s">
        <v>9</v>
      </c>
      <c r="F106" s="29">
        <f>SUM(G106:M106)</f>
        <v>22100</v>
      </c>
      <c r="G106" s="30">
        <f>G8+G13+G18+G23+G33+G38+G43+G48+G53+G60+G65+G70+G75+G80+G85+G90+G100</f>
        <v>1500</v>
      </c>
      <c r="H106" s="30">
        <f t="shared" si="11"/>
        <v>3635</v>
      </c>
      <c r="I106" s="30">
        <f t="shared" si="11"/>
        <v>5385</v>
      </c>
      <c r="J106" s="30">
        <f t="shared" si="11"/>
        <v>4635</v>
      </c>
      <c r="K106" s="30">
        <f t="shared" si="11"/>
        <v>3135</v>
      </c>
      <c r="L106" s="77">
        <f t="shared" si="11"/>
        <v>3135</v>
      </c>
      <c r="M106" s="34">
        <f t="shared" si="11"/>
        <v>675</v>
      </c>
      <c r="N106" s="96"/>
    </row>
    <row r="107" spans="1:14" ht="29.25" customHeight="1" thickBot="1">
      <c r="A107" s="135"/>
      <c r="B107" s="204" t="s">
        <v>11</v>
      </c>
      <c r="C107" s="205"/>
      <c r="D107" s="11"/>
      <c r="E107" s="8" t="s">
        <v>9</v>
      </c>
      <c r="F107" s="18">
        <f>SUM(G107:M107)</f>
        <v>3000</v>
      </c>
      <c r="G107" s="19">
        <f>G9+G14+G19+G24+G34+G39+G44+G49+G54+G61+G66+G71+G76+G81+G86+G91+G101</f>
        <v>10</v>
      </c>
      <c r="H107" s="19">
        <f aca="true" t="shared" si="12" ref="H107:K108">H9+H14+H19+H24+H34+H39+H44+H49+H54+H61+H66+H71+H76+H81+H86+H91+H101</f>
        <v>870</v>
      </c>
      <c r="I107" s="19">
        <f t="shared" si="12"/>
        <v>920</v>
      </c>
      <c r="J107" s="19">
        <f t="shared" si="12"/>
        <v>180</v>
      </c>
      <c r="K107" s="19">
        <f t="shared" si="12"/>
        <v>380</v>
      </c>
      <c r="L107" s="20">
        <f>L9+L14+L19+L24+L34+L39+L44+L54+L61+L66+L71+L76+L81+L86+L91+L101</f>
        <v>540</v>
      </c>
      <c r="M107" s="117">
        <f>M9+M14+M19+M24+M34+M39+M44+M49+M54+M61+M66+M71+M76+M81+M86+M91+M101</f>
        <v>100</v>
      </c>
      <c r="N107" s="96"/>
    </row>
    <row r="108" spans="1:14" ht="32.25" customHeight="1">
      <c r="A108" s="163"/>
      <c r="B108" s="204" t="s">
        <v>12</v>
      </c>
      <c r="C108" s="205"/>
      <c r="D108" s="11"/>
      <c r="E108" s="8" t="s">
        <v>9</v>
      </c>
      <c r="F108" s="164">
        <f>SUM(G108:M108)</f>
        <v>349040</v>
      </c>
      <c r="G108" s="94">
        <f>G10+G15+G20+G25+G35+G40+G45+G50+G55+G62+G67+G72+G77+G82+G87+G92+G102</f>
        <v>13874</v>
      </c>
      <c r="H108" s="94">
        <f t="shared" si="12"/>
        <v>56619</v>
      </c>
      <c r="I108" s="94">
        <f t="shared" si="12"/>
        <v>68194</v>
      </c>
      <c r="J108" s="94">
        <f t="shared" si="12"/>
        <v>88909</v>
      </c>
      <c r="K108" s="94">
        <f t="shared" si="12"/>
        <v>65654</v>
      </c>
      <c r="L108" s="160">
        <f>L10+L15+L20+L25+L35+L40+L45+L50+L55+L62+L67+L72+L77+L82+L87+L92+L102</f>
        <v>25954</v>
      </c>
      <c r="M108" s="165">
        <f>M10+M15+M20+M25+M35+M40+M45+M50+M55+M62+M67+M72+M77+M82+M87+M92+M102</f>
        <v>29836</v>
      </c>
      <c r="N108" s="96"/>
    </row>
    <row r="109" spans="1:14" ht="12.75">
      <c r="A109" s="135"/>
      <c r="B109" s="135" t="s">
        <v>50</v>
      </c>
      <c r="C109" s="135"/>
      <c r="D109" s="135"/>
      <c r="E109" s="135"/>
      <c r="F109" s="166">
        <v>420890</v>
      </c>
      <c r="G109" s="167">
        <f aca="true" t="shared" si="13" ref="G109:M109">SUM(G105:G108)</f>
        <v>20384</v>
      </c>
      <c r="H109" s="167">
        <f t="shared" si="13"/>
        <v>70449</v>
      </c>
      <c r="I109" s="167">
        <f t="shared" si="13"/>
        <v>85824</v>
      </c>
      <c r="J109" s="167">
        <f t="shared" si="13"/>
        <v>105049</v>
      </c>
      <c r="K109" s="167">
        <f t="shared" si="13"/>
        <v>73494</v>
      </c>
      <c r="L109" s="167">
        <f t="shared" si="13"/>
        <v>33954</v>
      </c>
      <c r="M109" s="167">
        <f t="shared" si="13"/>
        <v>31736</v>
      </c>
      <c r="N109" s="135"/>
    </row>
    <row r="110" spans="6:13" ht="12.75">
      <c r="F110" s="139"/>
      <c r="G110" s="105">
        <f aca="true" t="shared" si="14" ref="G110:M110">G108/G109</f>
        <v>0.6806318681318682</v>
      </c>
      <c r="H110" s="105">
        <f t="shared" si="14"/>
        <v>0.8036877741344802</v>
      </c>
      <c r="I110" s="105">
        <f t="shared" si="14"/>
        <v>0.7945796047725578</v>
      </c>
      <c r="J110" s="105">
        <f t="shared" si="14"/>
        <v>0.8463574141591067</v>
      </c>
      <c r="K110" s="105">
        <f t="shared" si="14"/>
        <v>0.8933246251394672</v>
      </c>
      <c r="L110" s="105">
        <f t="shared" si="14"/>
        <v>0.7643871119750251</v>
      </c>
      <c r="M110" s="105">
        <f t="shared" si="14"/>
        <v>0.9401310814217293</v>
      </c>
    </row>
  </sheetData>
  <sheetProtection/>
  <mergeCells count="30">
    <mergeCell ref="B52:B55"/>
    <mergeCell ref="B64:B67"/>
    <mergeCell ref="B59:B62"/>
    <mergeCell ref="B108:C108"/>
    <mergeCell ref="B99:B102"/>
    <mergeCell ref="B84:B87"/>
    <mergeCell ref="B89:B92"/>
    <mergeCell ref="B105:C105"/>
    <mergeCell ref="B106:C106"/>
    <mergeCell ref="B94:B97"/>
    <mergeCell ref="B12:B15"/>
    <mergeCell ref="A6:N6"/>
    <mergeCell ref="A31:N31"/>
    <mergeCell ref="B107:C107"/>
    <mergeCell ref="B79:B82"/>
    <mergeCell ref="B74:B77"/>
    <mergeCell ref="B69:B72"/>
    <mergeCell ref="B17:B20"/>
    <mergeCell ref="B22:B25"/>
    <mergeCell ref="A57:B57"/>
    <mergeCell ref="F101:L101"/>
    <mergeCell ref="N59:N60"/>
    <mergeCell ref="N64:N65"/>
    <mergeCell ref="A2:N2"/>
    <mergeCell ref="B47:B50"/>
    <mergeCell ref="B37:B40"/>
    <mergeCell ref="B32:B35"/>
    <mergeCell ref="B42:B45"/>
    <mergeCell ref="A27:B27"/>
    <mergeCell ref="B7:B10"/>
  </mergeCells>
  <printOptions/>
  <pageMargins left="0.7874015748031497" right="0.2362204724409449" top="0.3937007874015748" bottom="0.4330708661417323" header="0.31496062992125984" footer="0.275590551181102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indust19</dc:creator>
  <cp:keywords/>
  <dc:description/>
  <cp:lastModifiedBy>tb1</cp:lastModifiedBy>
  <cp:lastPrinted>2010-11-03T12:16:58Z</cp:lastPrinted>
  <dcterms:created xsi:type="dcterms:W3CDTF">2009-11-10T08:30:49Z</dcterms:created>
  <dcterms:modified xsi:type="dcterms:W3CDTF">2010-12-11T07:42:49Z</dcterms:modified>
  <cp:category/>
  <cp:version/>
  <cp:contentType/>
  <cp:contentStatus/>
</cp:coreProperties>
</file>